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Kathia\Documents\Kathia Planificación 2012\Planificación  inst\Planificación 2019\Programa 1\versiones finales para JF P1\"/>
    </mc:Choice>
  </mc:AlternateContent>
  <bookViews>
    <workbookView xWindow="2790" yWindow="2400" windowWidth="9210" windowHeight="3420"/>
  </bookViews>
  <sheets>
    <sheet name="POI" sheetId="1" r:id="rId1"/>
    <sheet name="actividades trab 2019" sheetId="5" r:id="rId2"/>
    <sheet name="crit evaluación e indicador" sheetId="4" r:id="rId3"/>
    <sheet name="Hoja2" sheetId="2" state="hidden" r:id="rId4"/>
    <sheet name="Hoja3" sheetId="3" state="hidden" r:id="rId5"/>
  </sheets>
  <definedNames>
    <definedName name="_xlnm.Print_Area" localSheetId="0">POI!$A$1:$O$13</definedName>
    <definedName name="_xlnm.Print_Titles" localSheetId="0">POI!$1:$8</definedName>
  </definedNames>
  <calcPr calcId="152511"/>
</workbook>
</file>

<file path=xl/calcChain.xml><?xml version="1.0" encoding="utf-8"?>
<calcChain xmlns="http://schemas.openxmlformats.org/spreadsheetml/2006/main">
  <c r="M65" i="5" l="1"/>
  <c r="K9" i="1"/>
  <c r="D13" i="4"/>
  <c r="C12" i="4"/>
  <c r="N11" i="1" l="1"/>
  <c r="N13" i="1" s="1"/>
  <c r="E19" i="3" l="1"/>
  <c r="E55" i="3"/>
  <c r="E52" i="3"/>
  <c r="E44" i="3"/>
  <c r="E38" i="3"/>
  <c r="E24" i="3" l="1"/>
  <c r="E29" i="3" s="1"/>
  <c r="E54" i="3" l="1"/>
  <c r="E56" i="3" s="1"/>
  <c r="X10" i="1" l="1"/>
  <c r="T11" i="1" l="1"/>
  <c r="S11" i="1"/>
  <c r="U11" i="1" l="1"/>
</calcChain>
</file>

<file path=xl/sharedStrings.xml><?xml version="1.0" encoding="utf-8"?>
<sst xmlns="http://schemas.openxmlformats.org/spreadsheetml/2006/main" count="318" uniqueCount="185">
  <si>
    <t>Prioridades:</t>
  </si>
  <si>
    <t xml:space="preserve">• Los usuarios de agua para riego y piscicultura en el DRAT recibirán un servicio en cantidad, calidad y oportunidad que les permitirá una producción más segura en un marco de variabilidad y cambio climático.
• La información generada por las investigaciones hidrogeológicas será uno de los criterios que coadyuve en la toma de decisiones en materia de protección y uso del recurso hídrico en el país.
• La habilitación de infraestructura de riego y drenaje en las distintas regiones del país permitirá una mejor adaptación de los productores y productoras a un contexto de alta competitividad y vulnerabilidad climática.
• El desarrollo de proyectos de protección contra inundaciones en alianza con la CNE y con otras instituciones permitirá anticipar pérdidas económicas para los productores de zonas climáticamente vulnerables.
</t>
  </si>
  <si>
    <t>Objetivos Estratégicos:</t>
  </si>
  <si>
    <t xml:space="preserve">• Fortalecer la estructura y funcionamiento de la Institución para maximizar la eficiencia y la eficacia del accionar institucional.
• Aumentar la eficiencia en el funcionamiento de los sistemas de información institucional para fortalecer la transparencia y difusión del quehacer institucional.
• Fortalecer las capacidades técnicas institucionales para alcanzar los niveles de exigencia que demanda el reposicionamiento institucional propuesto.
• Mejorar la estrategia de coordinación y gestión institucional con actores públicos y privados para ejercer un liderazgo efectivo que contribuya a un mejor posicionamiento institucional.
• Fortalecer la estrategia de posicionamiento estratégico de la Institución para aumentar la generación de valor público en los ámbitos sustantivos institucionales.
• Lograr la sostenibilidad financiera de la Institución para asegurar la estabilidad institucional a largo plazo.
</t>
  </si>
  <si>
    <t>Unidad:</t>
  </si>
  <si>
    <t>Financiero Contable</t>
  </si>
  <si>
    <t>Objetivo General</t>
  </si>
  <si>
    <t>Objetivo Específico</t>
  </si>
  <si>
    <t>Meta</t>
  </si>
  <si>
    <t>Observaciones</t>
  </si>
  <si>
    <t>Resultado obtenido</t>
  </si>
  <si>
    <t>Resultado Numérico</t>
  </si>
  <si>
    <t>Porcentaje de avance</t>
  </si>
  <si>
    <t>Presupuesto (¢)</t>
  </si>
  <si>
    <t>Porcentaje (%)</t>
  </si>
  <si>
    <t>Indicador</t>
  </si>
  <si>
    <t>Fórmula</t>
  </si>
  <si>
    <t>Criterio</t>
  </si>
  <si>
    <t>Unidad de medida</t>
  </si>
  <si>
    <t>Programación avance</t>
  </si>
  <si>
    <t>I</t>
  </si>
  <si>
    <t>II</t>
  </si>
  <si>
    <t>III</t>
  </si>
  <si>
    <t>IV</t>
  </si>
  <si>
    <t xml:space="preserve">Asignado </t>
  </si>
  <si>
    <t>Ejecutado</t>
  </si>
  <si>
    <t>relevancia</t>
  </si>
  <si>
    <t>alta</t>
  </si>
  <si>
    <t>media</t>
  </si>
  <si>
    <t>baja</t>
  </si>
  <si>
    <t>Coordinador:</t>
  </si>
  <si>
    <t>Que se gestione de forma oportuna el 100% de las solicitudes de desembolsos programadas para el periodo</t>
  </si>
  <si>
    <t>Dirección:</t>
  </si>
  <si>
    <t>Administrativo Financiero</t>
  </si>
  <si>
    <t>Salarios</t>
  </si>
  <si>
    <t xml:space="preserve">Total </t>
  </si>
  <si>
    <t>Subtotal</t>
  </si>
  <si>
    <t>Código presupuestario</t>
  </si>
  <si>
    <t>Subpartida</t>
  </si>
  <si>
    <t>Descripción</t>
  </si>
  <si>
    <t>Partida</t>
  </si>
  <si>
    <t>Grupo SubPartida</t>
  </si>
  <si>
    <t>SubPartida</t>
  </si>
  <si>
    <t>Presupuesto Total</t>
  </si>
  <si>
    <t>Sueldos para Cargos Fijos</t>
  </si>
  <si>
    <t>0</t>
  </si>
  <si>
    <t>01</t>
  </si>
  <si>
    <t>Retribución por Años Servidos</t>
  </si>
  <si>
    <t>03</t>
  </si>
  <si>
    <t>Restric al Ejercicio Liberal de la Profe</t>
  </si>
  <si>
    <t>02</t>
  </si>
  <si>
    <t>Décimo Tercer Mes</t>
  </si>
  <si>
    <t>Salario Escolar</t>
  </si>
  <si>
    <t>04</t>
  </si>
  <si>
    <t>Otros incentivos salariales</t>
  </si>
  <si>
    <t>99</t>
  </si>
  <si>
    <t>Contribución Patr.al Seguro Salud CCSS</t>
  </si>
  <si>
    <t>Contribución Patronal al INA</t>
  </si>
  <si>
    <t>Contribución Patronal al FODESAF</t>
  </si>
  <si>
    <t>Contribución Patronal Banco Popular y De</t>
  </si>
  <si>
    <t>05</t>
  </si>
  <si>
    <t>Contribución Patr. Seguro Pens. CCSS</t>
  </si>
  <si>
    <t>Aporte Patronal Rég. Oblig. Pens. Comple</t>
  </si>
  <si>
    <t>Aporte Patronal Fondo de Cap. Laboral</t>
  </si>
  <si>
    <t>Contrib.Patr. Otros Fondos Ad.Entes Pub</t>
  </si>
  <si>
    <t>Contrib.Patr.Otros Fondos Ad.Entes Priv</t>
  </si>
  <si>
    <t>Transporte dentro del país</t>
  </si>
  <si>
    <t>1</t>
  </si>
  <si>
    <t>Viáticos dentro del país</t>
  </si>
  <si>
    <t>Mant. y rep. equipo y mobiliario oficina</t>
  </si>
  <si>
    <t>08</t>
  </si>
  <si>
    <t>07</t>
  </si>
  <si>
    <t>Mant. y rep. equipo computo y sist. info</t>
  </si>
  <si>
    <t>Útiles y materiales de oficina y computo</t>
  </si>
  <si>
    <t>2</t>
  </si>
  <si>
    <t>Productos de papel cartón e impresos</t>
  </si>
  <si>
    <t>Transferencias corrientes al Gobierno Ce</t>
  </si>
  <si>
    <t>6</t>
  </si>
  <si>
    <t>Transf. corrientes a Organos Desconcentr</t>
  </si>
  <si>
    <t>Que se genere la información presupuestaria en un 100% para la formulación, ejecución y control del presupuest</t>
  </si>
  <si>
    <t>Impresión, encuadernación y otros</t>
  </si>
  <si>
    <t>Servicios en ciencias económicas y socia</t>
  </si>
  <si>
    <t>Que se emitan y remitan  el 100% de estados financieros a los Jerarcas y entes externos</t>
  </si>
  <si>
    <t>Sumas con detino específico s/asign pres</t>
  </si>
  <si>
    <t>9</t>
  </si>
  <si>
    <t>Que  se obtenga el 100% de los recursos en efectivo y documentos por cobrar en millones de colones presupuesta</t>
  </si>
  <si>
    <t>Información</t>
  </si>
  <si>
    <t>Comisiones y gastos por servicios financ</t>
  </si>
  <si>
    <t>06</t>
  </si>
  <si>
    <t>Otros servicios de gestión y apoyo</t>
  </si>
  <si>
    <t>SubTotal</t>
  </si>
  <si>
    <t>Plan Operativo Anual por Unidad 2019</t>
  </si>
  <si>
    <t>Presupuesto 2019
(colones)</t>
  </si>
  <si>
    <t>Unidad Técnica de Valuación</t>
  </si>
  <si>
    <t>Ficha del indicador</t>
  </si>
  <si>
    <t>Registros</t>
  </si>
  <si>
    <t>Capacidad de respuesta para generar avaluos en el menor tiempo posible</t>
  </si>
  <si>
    <t>Frecuencia</t>
  </si>
  <si>
    <t>mensual</t>
  </si>
  <si>
    <t>Información verás (riesgo)</t>
  </si>
  <si>
    <t>Condición legal de la propiedad</t>
  </si>
  <si>
    <t>Cantidad de personal</t>
  </si>
  <si>
    <t>Cantidad de solicitudes por perito</t>
  </si>
  <si>
    <t>fuente de verificación</t>
  </si>
  <si>
    <t>concepto</t>
  </si>
  <si>
    <t>avaluo: informes del valor de mercado de un inmueble o mueble</t>
  </si>
  <si>
    <t>Alcance del indicador</t>
  </si>
  <si>
    <t>Demanda año 2019</t>
  </si>
  <si>
    <t>3 de Embalce</t>
  </si>
  <si>
    <t xml:space="preserve"> 2 de Compesanción LB</t>
  </si>
  <si>
    <t>26 del Canal Oeste</t>
  </si>
  <si>
    <t>18 de Limoncito se programa terminar en setiembre</t>
  </si>
  <si>
    <t>Porcentaje</t>
  </si>
  <si>
    <t xml:space="preserve">criterio </t>
  </si>
  <si>
    <t>eficacia</t>
  </si>
  <si>
    <t>nacional</t>
  </si>
  <si>
    <t>solicitudes de las unidades, registro por persona</t>
  </si>
  <si>
    <t xml:space="preserve"> (Número de avaluos firmados por la unidad/ total de solicitudes asignadas en  el año)*100</t>
  </si>
  <si>
    <t xml:space="preserve">cantidad normal por perito por mes </t>
  </si>
  <si>
    <t>4 avaluos  por persona por mes (días hábiles)</t>
  </si>
  <si>
    <t>se cuenta con datos para las 49 solicitudes</t>
  </si>
  <si>
    <t>semanal</t>
  </si>
  <si>
    <t xml:space="preserve">Porcentaje de avalúos firmados por la unidad por año </t>
  </si>
  <si>
    <t>Lograr mejora continua en todos los procesos de avaluos para satisfacer los requerimientos de los usuarios</t>
  </si>
  <si>
    <t>Director:</t>
  </si>
  <si>
    <t>Mes</t>
  </si>
  <si>
    <t>Descripción de actividades</t>
  </si>
  <si>
    <t>Proyecto</t>
  </si>
  <si>
    <t>N° avalúos</t>
  </si>
  <si>
    <t>Febrero</t>
  </si>
  <si>
    <t xml:space="preserve">
'-Organización de la Unidad Técnica de Valoración 
*Elaborar presupuesto: determinar los gastos probables para la Unidad Técnica de Valoración (UTV), de manera que se pueda presentar una nota de modificación de presupuesto, la cual debe ser aprobada por la Junta Directiva el 04 de marzo. (3 días)
*Pasar activos a nombre de la Unidad: realizar el trámite de nombramiento de activos para la UTV. (0,5 día)
*Planificar objetivos del 2019: determinar objetivos mensuales para la UTV, bajo los cuales será monitoreado su rendimiento. (3 días)
*Aclarar la situación legal del departamento: asesoramiento con Ministerio de hacienda o autoridades competentes para determinar la validés de los avalúos realizados por la UTV. (0,5)
*Elaborar manual de procedimientos: establecer el porcedimiento con información de entrada, proceso de elaboración de avalúos y productos o resultados (informes de avalúo). Una vez aprobado este manual, se procederá a publicar, y con los respectivos requisitos, las distintas direcciones de Senara podrán realizar solicitudes de avalúo. (1 semana)
*Elaborar machote de avalúo para UTV: Establecer un machote de informe para avalúo que permita la unificación de criterios a utilizar en la valoración. (1 semana)
</t>
  </si>
  <si>
    <t xml:space="preserve">Organización  de la Unidad Técnica de Valuación (UTV) </t>
  </si>
  <si>
    <t xml:space="preserve">Marzo </t>
  </si>
  <si>
    <r>
      <t>-Inducción a nuevo integrante de la UTV. (3 días)
-Inspeccionar fincas de interés en proyecto Paacume: se visitarán en gira de campo las avalúos faltantes del embalse del proyecto: Finca Ganadera El Volcán; Martimex y Asetrek. Para el ingreso a Asetrek se debe establecer contacto con su nuevo dueño y obtener permiso de ingreso. (2 semanas)
-Inspecciones y valoración de avalúos de compensación proyecto Paacume: se inspeccionarán las fincas Ciruelas y 3-101-734726 S. A. (</t>
    </r>
    <r>
      <rPr>
        <b/>
        <sz val="11"/>
        <color theme="1"/>
        <rFont val="Arial"/>
        <family val="2"/>
      </rPr>
      <t>NOTA</t>
    </r>
    <r>
      <rPr>
        <sz val="11"/>
        <color theme="1"/>
        <rFont val="Arial"/>
        <family val="2"/>
      </rPr>
      <t xml:space="preserve">: esto depende de aprobación por parte de un juez del ingreso a las avalúos) (2 semanas)
-Inspeccionar 3 fincas de interés Canal Oeste y elaboración de informes de valoración. (1 semana)
</t>
    </r>
  </si>
  <si>
    <t>Paacume</t>
  </si>
  <si>
    <t>Abril</t>
  </si>
  <si>
    <t xml:space="preserve">-Inspecciones y elaboracion de informes de avalúo en 4 fincas para el proyecto Limoncito.  (4 semanas)
-Inspecciones y elaboración de informes de 4 avalúos Canal oeste en el proyecto Paacume. (2 semanas)
</t>
  </si>
  <si>
    <t>Limoncito y Paacume</t>
  </si>
  <si>
    <t xml:space="preserve">Mayo  </t>
  </si>
  <si>
    <t>-Inspecciones y elaboración de informes de 4 avalúos del proyecto Limoncito. (4 semanas)
-Inspecciones y elaboración de informes de 6 avalúos del proyecto Paacume en El Pelón de la Bajura. (3 semanas)</t>
  </si>
  <si>
    <t>Junio</t>
  </si>
  <si>
    <t>-Inspección  y elaboración de informes de avalúos en 4 fincas involucradas en el proyecto Limoncito  (4 semanas)
-Inspeccionar  y elaborar  informes de avalúo para 5 avalúo del proyecto Paacume en el sector de CATSA (4 semanas)</t>
  </si>
  <si>
    <t>Paacume y Limoncito</t>
  </si>
  <si>
    <t>Julio</t>
  </si>
  <si>
    <t xml:space="preserve">-Inspección y elaboración de avalúos  en proyecto Limoncito. (aprox. 3 avalúos)(3 semanas)
-Inspeccionar  y elaborar 5 informes en fincas  del proyecto Paacume en el sector de CATSA (4 semanas)
</t>
  </si>
  <si>
    <t>Agosto</t>
  </si>
  <si>
    <t>-Inspección y elaboración de avalúos  en proyecto Limoncito. (aprox. 3 avalúos)(3 semanas)
-Inspeccionar  y elaborar  informes de 6 avalúos para fase Margen derecha de proyecto Paacume.</t>
  </si>
  <si>
    <t>Septiembre</t>
  </si>
  <si>
    <t>-Inspección y elaboración de avalúos en fincas para proyecto PAACUME-Margen Derecha. (aprox. 9 avalúos)(4 semanas)</t>
  </si>
  <si>
    <t>Octubre</t>
  </si>
  <si>
    <t>Noviembre</t>
  </si>
  <si>
    <t>Diciembre</t>
  </si>
  <si>
    <t>-Inspección y elaboración de avalúos en fincas para proyecto PAACUME-Margen Derecha. (aprox. 6 avalúos)(3 semanas)</t>
  </si>
  <si>
    <t>Nombre del Indicador</t>
  </si>
  <si>
    <t>Total 49 (ver hoja de actividades)</t>
  </si>
  <si>
    <t>Recepción y remisión oportuna  del usuario de la solicitud para su inclusión en el programa de trabajo de la unidad</t>
  </si>
  <si>
    <t>Cantidad de solicitudes que ingresan de avaluos y de apoyo al criterio de legal que el personal de la unidad debe brindar a la DJ</t>
  </si>
  <si>
    <t>Acceso a los imuebles</t>
  </si>
  <si>
    <t>Tiempo de respuesta</t>
  </si>
  <si>
    <t>Condiciones que facilitan o limitan la gestión de la unidad (riesgos)</t>
  </si>
  <si>
    <t>ejemplo de avance semestral</t>
  </si>
  <si>
    <t>Informes de avaluos generados de forma digital y firmados por el Perito y Jefe de la unidad</t>
  </si>
  <si>
    <t>No  mide si se paga o no el valor, solo mide producción de informes generados por el personal de la unidad en un año, no mide la gestión legal siendo esta etapa responsabilidad de la DJ del Senara.</t>
  </si>
  <si>
    <t xml:space="preserve">Formula </t>
  </si>
  <si>
    <t xml:space="preserve">Valor de la meta </t>
  </si>
  <si>
    <t>Cobertura</t>
  </si>
  <si>
    <t>Fuente dato</t>
  </si>
  <si>
    <t>Método</t>
  </si>
  <si>
    <t xml:space="preserve">Disponilidad </t>
  </si>
  <si>
    <t>Control de datos</t>
  </si>
  <si>
    <t>Periocidad de actualización del dato</t>
  </si>
  <si>
    <t xml:space="preserve">hacer bases datos y realizar registros que considere: nombre de área solicitante, número o código asignado a la solicitud, nombre del perito, fecha de recepción, fecha que firmo el avaluo, meses, registro semanal y mensual  (se realizará una tabla con registro por persona de la producción mensual). Las actividades de la unidad estarán descritas en procedimiento la unidad cuenta con proceso levantado, se está creando manual </t>
  </si>
  <si>
    <t>Criterio para la valoración del trabajo de la unidad</t>
  </si>
  <si>
    <t>elaborado: DPI y UTV fecha:18 de febrero 2019</t>
  </si>
  <si>
    <t>se estima una demanda de 49 solicitudes en el año 2019, pero dada las condiciones actuales  la unidad se estima realizar 41 avualuos siendo la meta anual (100%) no se considera la margen derecha del Proyecto PAACUME dada la incertidumbre que tiene la creación de la Unidad Gestora al momento de la planificación de metas de la unidad para el 2019</t>
  </si>
  <si>
    <t>La unidad elaborará una tabla de registro para control mesual de la meta, siendo este documento medio de verificación que se debe solicitar al momento de la evaluación, se evidencia con informes de avalúos firmados y emitidos de forma digital</t>
  </si>
  <si>
    <t>Se estima una demanda de 49 solicitudes en el año 2019, pero dada las condiciones actuales de la unidad se estima realizar 41 avualuos siendo la meta anual (100%), no se considera la margen derecha del Proyecto PAACUME dada la incertidumbre que se tiene encuanto a la creación de la Unidad Gestora al momento de la planificación de metas de la unidad para el 2019.
No  mide si se paga o no el valor del avalúo, solo mide producción de informes de avalúo  firmados por el personal de la unidad en un año, no mide la gestión legal, siendo esta etapa responsabilidad de la DJ del Senara.
La unidad elaborará una tabla de registro para control mesual de la meta, siendo este documento medio de verificación que se debe solicitar al momento de la evaluación, el logro de meta se evidencia con informes de avalúos firmados y emitidos de forma digital</t>
  </si>
  <si>
    <t>Porcentaje de avalúos firmados por la unidad en el año en relación al total de solicitudes asignadas</t>
  </si>
  <si>
    <t xml:space="preserve">Descripción de la Meta </t>
  </si>
  <si>
    <t xml:space="preserve">Alcanzar un 83% de avaluos firmados  </t>
  </si>
  <si>
    <t>Mauro Angulo Rúiz a.i</t>
  </si>
  <si>
    <t>Registrar y procesar todos los avaluos solicitados en forma eficaz  y haciendo un uso eficiente de los recursos institucionales asignados a la unidad</t>
  </si>
  <si>
    <t>Geovanny Fernández</t>
  </si>
  <si>
    <t>Generar avaluos  conforme a las necesidades de los usuarios que contribuya con la realización de proyectos institucionales</t>
  </si>
  <si>
    <r>
      <rPr>
        <b/>
        <sz val="11"/>
        <color theme="1"/>
        <rFont val="Arial"/>
        <family val="2"/>
      </rPr>
      <t>Nota:</t>
    </r>
    <r>
      <rPr>
        <sz val="11"/>
        <color theme="1"/>
        <rFont val="Arial"/>
        <family val="2"/>
      </rPr>
      <t xml:space="preserve"> se espera que por semana cada perito termine 1 avalúo, por lo que el avance dependerá de la cantidad de solicitudes y número de peritos disponibles en la unidad. 
Kattia: En reunión con equipo de la unidad el día 18 de febrero en la Sala de Planificación se determinó que la meta para el año 2019 se estimaría sobre la base de 49 avalúos y no 85 conforme a la lista anterior por cuanto  la unidad requiere finalizar la organiación de su trabajo, ya que inició labores en el mes de febrero 2019, adicionalmente se encuentra sujeta a que la Unidad Gestora de PAACUME sea constituida y conformada, al momento no se dispone de información sobre fecha exacta en la cual estará conformada la UG del PAACUME, por lo que no es real no viable incluir en la meta estos avaluos hasta que se tenga mayor claridad al respecto,así mismo se identifican posibles condiciones externas e internas como disponibilidad de personal que pueden afectar el avance de meta de la unidad.  Por lo que se estima viable la cantidad de 41 avaluos.</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</si>
</sst>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quot;₡&quot;#,##0.00"/>
  </numFmts>
  <fonts count="14" x14ac:knownFonts="1">
    <font>
      <sz val="11"/>
      <color theme="1"/>
      <name val="Calibri"/>
      <family val="2"/>
      <scheme val="minor"/>
    </font>
    <font>
      <sz val="11"/>
      <color theme="1"/>
      <name val="Calibri"/>
      <family val="2"/>
      <scheme val="minor"/>
    </font>
    <font>
      <b/>
      <sz val="12"/>
      <color theme="1"/>
      <name val="Franklin Gothic Book"/>
      <family val="2"/>
    </font>
    <font>
      <sz val="12"/>
      <color theme="1"/>
      <name val="Franklin Gothic Book"/>
      <family val="2"/>
    </font>
    <font>
      <sz val="14"/>
      <name val="Arial"/>
      <family val="2"/>
    </font>
    <font>
      <b/>
      <sz val="10"/>
      <name val="Arial"/>
      <family val="2"/>
    </font>
    <font>
      <b/>
      <i/>
      <sz val="10"/>
      <name val="Arial"/>
      <family val="2"/>
    </font>
    <font>
      <sz val="12"/>
      <name val="Franklin Gothic Book"/>
      <family val="2"/>
    </font>
    <font>
      <b/>
      <sz val="12"/>
      <name val="Franklin Gothic Book"/>
      <family val="2"/>
    </font>
    <font>
      <sz val="12"/>
      <color theme="1"/>
      <name val="Calibri"/>
      <family val="2"/>
      <scheme val="minor"/>
    </font>
    <font>
      <b/>
      <sz val="14"/>
      <color theme="0"/>
      <name val="Arial"/>
      <family val="2"/>
    </font>
    <font>
      <b/>
      <sz val="11"/>
      <color theme="1"/>
      <name val="Arial"/>
      <family val="2"/>
    </font>
    <font>
      <sz val="11"/>
      <color theme="1"/>
      <name val="Arial"/>
      <family val="2"/>
    </font>
    <font>
      <b/>
      <sz val="18"/>
      <color theme="1"/>
      <name val="Franklin Gothic Book"/>
      <family val="2"/>
    </font>
  </fonts>
  <fills count="15">
    <fill>
      <patternFill patternType="none"/>
    </fill>
    <fill>
      <patternFill patternType="gray125"/>
    </fill>
    <fill>
      <patternFill patternType="solid">
        <fgColor theme="3" tint="0.79998168889431442"/>
        <bgColor indexed="64"/>
      </patternFill>
    </fill>
    <fill>
      <patternFill patternType="solid">
        <fgColor rgb="FFFFFF99"/>
        <bgColor indexed="64"/>
      </patternFill>
    </fill>
    <fill>
      <patternFill patternType="solid">
        <fgColor theme="9" tint="0.79998168889431442"/>
        <bgColor indexed="64"/>
      </patternFill>
    </fill>
    <fill>
      <patternFill patternType="solid">
        <fgColor rgb="FFFFFF00"/>
        <bgColor indexed="64"/>
      </patternFill>
    </fill>
    <fill>
      <patternFill patternType="solid">
        <fgColor theme="5"/>
        <bgColor indexed="64"/>
      </patternFill>
    </fill>
    <fill>
      <patternFill patternType="solid">
        <fgColor theme="7" tint="0.39997558519241921"/>
        <bgColor indexed="64"/>
      </patternFill>
    </fill>
    <fill>
      <patternFill patternType="solid">
        <fgColor theme="5" tint="0.79998168889431442"/>
        <bgColor indexed="64"/>
      </patternFill>
    </fill>
    <fill>
      <patternFill patternType="solid">
        <fgColor theme="5" tint="0.39997558519241921"/>
        <bgColor indexed="64"/>
      </patternFill>
    </fill>
    <fill>
      <patternFill patternType="solid">
        <fgColor theme="0"/>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rgb="FFFFFFCC"/>
        <bgColor indexed="64"/>
      </patternFill>
    </fill>
    <fill>
      <patternFill patternType="solid">
        <fgColor rgb="FF00FFCC"/>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9" fontId="1" fillId="0" borderId="0" applyFont="0" applyFill="0" applyBorder="0" applyAlignment="0" applyProtection="0"/>
  </cellStyleXfs>
  <cellXfs count="157">
    <xf numFmtId="0" fontId="0" fillId="0" borderId="0" xfId="0"/>
    <xf numFmtId="0" fontId="3" fillId="0" borderId="0" xfId="0" applyFont="1"/>
    <xf numFmtId="9" fontId="3" fillId="0" borderId="1" xfId="0" applyNumberFormat="1" applyFont="1" applyBorder="1" applyAlignment="1">
      <alignment horizontal="center" vertical="top"/>
    </xf>
    <xf numFmtId="0" fontId="3" fillId="0" borderId="1" xfId="0" applyFont="1" applyBorder="1" applyAlignment="1">
      <alignment horizontal="justify" vertical="top"/>
    </xf>
    <xf numFmtId="4" fontId="3" fillId="0" borderId="1" xfId="0" applyNumberFormat="1" applyFont="1" applyBorder="1" applyAlignment="1">
      <alignment vertical="top"/>
    </xf>
    <xf numFmtId="10" fontId="3" fillId="0" borderId="1" xfId="1" applyNumberFormat="1" applyFont="1" applyBorder="1" applyAlignment="1">
      <alignment vertical="top"/>
    </xf>
    <xf numFmtId="4" fontId="3" fillId="0" borderId="0" xfId="0" applyNumberFormat="1" applyFont="1"/>
    <xf numFmtId="0" fontId="3" fillId="0" borderId="0" xfId="0" applyFont="1" applyAlignment="1">
      <alignment vertical="top" wrapText="1"/>
    </xf>
    <xf numFmtId="0" fontId="3" fillId="0" borderId="0" xfId="0" applyFont="1" applyAlignment="1">
      <alignment wrapText="1"/>
    </xf>
    <xf numFmtId="0" fontId="3" fillId="0" borderId="0" xfId="0" applyFont="1" applyAlignment="1">
      <alignment horizontal="justify" vertical="top"/>
    </xf>
    <xf numFmtId="0" fontId="3" fillId="0" borderId="0" xfId="0" applyFont="1" applyAlignment="1">
      <alignment horizontal="justify" vertical="top" wrapText="1"/>
    </xf>
    <xf numFmtId="0" fontId="0" fillId="4" borderId="0" xfId="0" applyFill="1" applyBorder="1" applyAlignment="1">
      <alignment wrapText="1"/>
    </xf>
    <xf numFmtId="0" fontId="0" fillId="4" borderId="0" xfId="0" applyFill="1" applyBorder="1"/>
    <xf numFmtId="0" fontId="0" fillId="4" borderId="0" xfId="0" applyFill="1" applyBorder="1" applyAlignment="1">
      <alignment horizontal="center"/>
    </xf>
    <xf numFmtId="0" fontId="0" fillId="4" borderId="1" xfId="0" applyFill="1" applyBorder="1" applyAlignment="1">
      <alignment horizontal="center" wrapText="1"/>
    </xf>
    <xf numFmtId="0" fontId="0" fillId="4" borderId="1" xfId="0" applyFill="1" applyBorder="1" applyAlignment="1">
      <alignment horizontal="center" textRotation="90"/>
    </xf>
    <xf numFmtId="49" fontId="0" fillId="4" borderId="1" xfId="0" applyNumberFormat="1" applyFill="1" applyBorder="1" applyAlignment="1">
      <alignment wrapText="1"/>
    </xf>
    <xf numFmtId="49" fontId="0" fillId="4" borderId="1" xfId="0" applyNumberFormat="1" applyFill="1" applyBorder="1" applyAlignment="1">
      <alignment horizontal="center"/>
    </xf>
    <xf numFmtId="4" fontId="0" fillId="4" borderId="1" xfId="0" applyNumberFormat="1" applyFill="1" applyBorder="1"/>
    <xf numFmtId="49" fontId="5" fillId="4" borderId="1" xfId="0" applyNumberFormat="1" applyFont="1" applyFill="1" applyBorder="1" applyAlignment="1">
      <alignment vertical="top" wrapText="1"/>
    </xf>
    <xf numFmtId="0" fontId="0" fillId="4" borderId="1" xfId="0" applyFill="1" applyBorder="1" applyAlignment="1">
      <alignment vertical="top"/>
    </xf>
    <xf numFmtId="0" fontId="5" fillId="4" borderId="1" xfId="0" applyFont="1" applyFill="1" applyBorder="1" applyAlignment="1">
      <alignment vertical="top"/>
    </xf>
    <xf numFmtId="4" fontId="0" fillId="4" borderId="1" xfId="0" applyNumberFormat="1" applyFill="1" applyBorder="1" applyAlignment="1">
      <alignment vertical="top"/>
    </xf>
    <xf numFmtId="0" fontId="0" fillId="4" borderId="0" xfId="0" applyFill="1" applyBorder="1" applyAlignment="1">
      <alignment vertical="top" wrapText="1"/>
    </xf>
    <xf numFmtId="0" fontId="0" fillId="4" borderId="0" xfId="0" applyFill="1" applyBorder="1" applyAlignment="1">
      <alignment vertical="top"/>
    </xf>
    <xf numFmtId="49" fontId="0" fillId="5" borderId="1" xfId="0" applyNumberFormat="1" applyFill="1" applyBorder="1" applyAlignment="1">
      <alignment wrapText="1"/>
    </xf>
    <xf numFmtId="49" fontId="0" fillId="5" borderId="1" xfId="0" applyNumberFormat="1" applyFill="1" applyBorder="1" applyAlignment="1">
      <alignment horizontal="center"/>
    </xf>
    <xf numFmtId="4" fontId="0" fillId="5" borderId="1" xfId="0" applyNumberFormat="1" applyFill="1" applyBorder="1"/>
    <xf numFmtId="0" fontId="6" fillId="4" borderId="0" xfId="0" applyFont="1" applyFill="1" applyBorder="1" applyAlignment="1">
      <alignment horizontal="left" wrapText="1"/>
    </xf>
    <xf numFmtId="4" fontId="0" fillId="0" borderId="0" xfId="0" applyNumberFormat="1"/>
    <xf numFmtId="0" fontId="2" fillId="3" borderId="1" xfId="0" applyFont="1" applyFill="1" applyBorder="1" applyAlignment="1">
      <alignment horizontal="center" vertical="center"/>
    </xf>
    <xf numFmtId="0" fontId="2" fillId="0" borderId="1" xfId="0" applyFont="1" applyBorder="1" applyAlignment="1">
      <alignment vertical="center"/>
    </xf>
    <xf numFmtId="0" fontId="2" fillId="0" borderId="1" xfId="0" applyFont="1" applyBorder="1" applyAlignment="1">
      <alignment vertical="center" wrapText="1"/>
    </xf>
    <xf numFmtId="0" fontId="8" fillId="0" borderId="0" xfId="0" applyFont="1" applyBorder="1"/>
    <xf numFmtId="0" fontId="7" fillId="0" borderId="0" xfId="0" applyFont="1" applyBorder="1" applyAlignment="1">
      <alignment horizontal="left" vertical="top" wrapText="1"/>
    </xf>
    <xf numFmtId="0" fontId="7" fillId="0" borderId="0" xfId="0" applyFont="1" applyBorder="1" applyAlignment="1">
      <alignment horizontal="justify" vertical="top" wrapText="1"/>
    </xf>
    <xf numFmtId="0" fontId="2" fillId="0" borderId="0" xfId="0" applyFont="1" applyBorder="1"/>
    <xf numFmtId="0" fontId="2" fillId="2" borderId="2" xfId="0" applyFont="1" applyFill="1" applyBorder="1" applyAlignment="1">
      <alignment horizont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7" fillId="0" borderId="1" xfId="0" applyFont="1" applyFill="1" applyBorder="1" applyAlignment="1">
      <alignment horizontal="justify" vertical="top" wrapText="1"/>
    </xf>
    <xf numFmtId="0" fontId="3" fillId="0" borderId="0" xfId="0" applyFont="1" applyFill="1" applyBorder="1"/>
    <xf numFmtId="0" fontId="3" fillId="0" borderId="0" xfId="0" applyFont="1" applyFill="1" applyBorder="1" applyAlignment="1">
      <alignment horizontal="justify" vertical="top" wrapText="1"/>
    </xf>
    <xf numFmtId="0" fontId="7" fillId="0" borderId="0" xfId="0" applyFont="1" applyFill="1" applyBorder="1" applyAlignment="1">
      <alignment horizontal="justify" vertical="top" wrapText="1"/>
    </xf>
    <xf numFmtId="0" fontId="7" fillId="0" borderId="0" xfId="0" applyFont="1" applyFill="1" applyBorder="1" applyAlignment="1">
      <alignment horizontal="justify" vertical="top"/>
    </xf>
    <xf numFmtId="0" fontId="3" fillId="0" borderId="0" xfId="0" applyFont="1" applyFill="1" applyBorder="1" applyAlignment="1">
      <alignment horizontal="justify" vertical="top"/>
    </xf>
    <xf numFmtId="165" fontId="2" fillId="0" borderId="1" xfId="0" applyNumberFormat="1" applyFont="1" applyBorder="1" applyAlignment="1">
      <alignment horizontal="right" vertical="top"/>
    </xf>
    <xf numFmtId="0" fontId="3" fillId="0" borderId="0" xfId="0" applyFont="1" applyBorder="1" applyAlignment="1">
      <alignment horizontal="justify" vertical="top"/>
    </xf>
    <xf numFmtId="0" fontId="3" fillId="0" borderId="0" xfId="0" applyFont="1" applyBorder="1"/>
    <xf numFmtId="0" fontId="3" fillId="0" borderId="0" xfId="0" applyFont="1" applyBorder="1" applyAlignment="1">
      <alignment vertical="top" wrapText="1"/>
    </xf>
    <xf numFmtId="0" fontId="7" fillId="0" borderId="0" xfId="0" applyFont="1" applyBorder="1" applyAlignment="1">
      <alignment vertical="top" wrapText="1"/>
    </xf>
    <xf numFmtId="0" fontId="3" fillId="0" borderId="0" xfId="0" applyFont="1" applyBorder="1" applyAlignment="1">
      <alignment horizontal="center" vertical="top" wrapText="1"/>
    </xf>
    <xf numFmtId="0" fontId="3" fillId="0" borderId="0" xfId="0" applyFont="1" applyBorder="1" applyAlignment="1">
      <alignment horizontal="center" vertical="top"/>
    </xf>
    <xf numFmtId="0" fontId="7" fillId="0" borderId="0" xfId="0" applyFont="1" applyBorder="1" applyAlignment="1">
      <alignment horizontal="justify" vertical="top"/>
    </xf>
    <xf numFmtId="165" fontId="2" fillId="0" borderId="1" xfId="0" applyNumberFormat="1" applyFont="1" applyBorder="1" applyAlignment="1">
      <alignment horizontal="right" vertical="top" wrapText="1"/>
    </xf>
    <xf numFmtId="4" fontId="9" fillId="0" borderId="1" xfId="0" applyNumberFormat="1" applyFont="1" applyFill="1" applyBorder="1"/>
    <xf numFmtId="0" fontId="2" fillId="0" borderId="1" xfId="0" applyFont="1" applyBorder="1" applyAlignment="1">
      <alignment horizontal="center" vertical="top" wrapText="1"/>
    </xf>
    <xf numFmtId="0" fontId="7" fillId="0" borderId="2" xfId="0" applyFont="1" applyFill="1" applyBorder="1" applyAlignment="1">
      <alignment horizontal="justify" vertical="top" wrapText="1"/>
    </xf>
    <xf numFmtId="0" fontId="2" fillId="0" borderId="1" xfId="0" applyFont="1" applyFill="1" applyBorder="1" applyAlignment="1">
      <alignment horizontal="center" vertical="top" wrapText="1"/>
    </xf>
    <xf numFmtId="0" fontId="2" fillId="0" borderId="1" xfId="0" applyFont="1" applyBorder="1" applyAlignment="1">
      <alignment horizontal="center"/>
    </xf>
    <xf numFmtId="9" fontId="7" fillId="0" borderId="1" xfId="1" applyFont="1" applyFill="1" applyBorder="1" applyAlignment="1">
      <alignment horizontal="center" vertical="top"/>
    </xf>
    <xf numFmtId="165" fontId="7" fillId="0" borderId="1" xfId="0" applyNumberFormat="1" applyFont="1" applyFill="1" applyBorder="1" applyAlignment="1">
      <alignment vertical="top" wrapText="1"/>
    </xf>
    <xf numFmtId="49" fontId="7" fillId="0" borderId="1" xfId="0" applyNumberFormat="1" applyFont="1" applyFill="1" applyBorder="1" applyAlignment="1">
      <alignment horizontal="justify" vertical="top"/>
    </xf>
    <xf numFmtId="165" fontId="7" fillId="0" borderId="2" xfId="0" applyNumberFormat="1" applyFont="1" applyFill="1" applyBorder="1" applyAlignment="1">
      <alignment vertical="top" wrapText="1"/>
    </xf>
    <xf numFmtId="0" fontId="2" fillId="0" borderId="6" xfId="0" applyFont="1" applyBorder="1" applyAlignment="1">
      <alignment horizontal="left"/>
    </xf>
    <xf numFmtId="0" fontId="2" fillId="0" borderId="6" xfId="0" applyFont="1" applyBorder="1" applyAlignment="1">
      <alignment horizontal="center"/>
    </xf>
    <xf numFmtId="0" fontId="7" fillId="0" borderId="1" xfId="0" applyFont="1" applyBorder="1" applyAlignment="1">
      <alignment horizontal="left" vertical="top" wrapText="1"/>
    </xf>
    <xf numFmtId="0" fontId="8" fillId="0" borderId="5" xfId="0" applyFont="1" applyBorder="1" applyAlignment="1">
      <alignment horizontal="left" wrapText="1"/>
    </xf>
    <xf numFmtId="0" fontId="2" fillId="3" borderId="1" xfId="0" applyFont="1" applyFill="1" applyBorder="1" applyAlignment="1">
      <alignment horizontal="center" vertical="center"/>
    </xf>
    <xf numFmtId="0" fontId="2" fillId="3" borderId="2"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1" xfId="0" applyFont="1" applyFill="1" applyBorder="1" applyAlignment="1">
      <alignment horizont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8" fillId="0" borderId="5" xfId="0" applyFont="1" applyBorder="1" applyAlignment="1">
      <alignment horizontal="left"/>
    </xf>
    <xf numFmtId="0" fontId="2" fillId="0" borderId="1" xfId="0" applyFont="1" applyBorder="1" applyAlignment="1">
      <alignment horizontal="center" vertical="top" wrapText="1"/>
    </xf>
    <xf numFmtId="0" fontId="7" fillId="0" borderId="2" xfId="0" applyFont="1" applyFill="1" applyBorder="1" applyAlignment="1">
      <alignment horizontal="justify" vertical="top" wrapText="1"/>
    </xf>
    <xf numFmtId="0" fontId="7" fillId="0" borderId="4" xfId="0" applyFont="1" applyFill="1" applyBorder="1" applyAlignment="1">
      <alignment horizontal="justify" vertical="top" wrapText="1"/>
    </xf>
    <xf numFmtId="0" fontId="7" fillId="0" borderId="2" xfId="0" applyFont="1" applyFill="1" applyBorder="1" applyAlignment="1">
      <alignment horizontal="center" vertical="top" wrapText="1"/>
    </xf>
    <xf numFmtId="0" fontId="7" fillId="0" borderId="4" xfId="0" applyFont="1" applyFill="1" applyBorder="1" applyAlignment="1">
      <alignment horizontal="center" vertical="top" wrapText="1"/>
    </xf>
    <xf numFmtId="0" fontId="2" fillId="0" borderId="1" xfId="0" applyFont="1" applyFill="1" applyBorder="1" applyAlignment="1">
      <alignment horizontal="center" vertical="top" wrapText="1"/>
    </xf>
    <xf numFmtId="0" fontId="2" fillId="0" borderId="1" xfId="0" applyFont="1" applyBorder="1" applyAlignment="1">
      <alignment horizontal="center"/>
    </xf>
    <xf numFmtId="49" fontId="4" fillId="4" borderId="0" xfId="0" applyNumberFormat="1" applyFont="1" applyFill="1" applyBorder="1" applyAlignment="1">
      <alignment horizontal="center"/>
    </xf>
    <xf numFmtId="0" fontId="4" fillId="4" borderId="0" xfId="0" applyFont="1" applyFill="1" applyBorder="1" applyAlignment="1">
      <alignment horizontal="center"/>
    </xf>
    <xf numFmtId="0" fontId="7" fillId="0" borderId="2" xfId="0" applyFont="1" applyFill="1" applyBorder="1" applyAlignment="1">
      <alignment horizontal="center" vertical="top"/>
    </xf>
    <xf numFmtId="0" fontId="7" fillId="0" borderId="4" xfId="0" applyFont="1" applyFill="1" applyBorder="1" applyAlignment="1">
      <alignment horizontal="center" vertical="top"/>
    </xf>
    <xf numFmtId="0" fontId="7" fillId="0" borderId="1" xfId="0" applyFont="1" applyFill="1" applyBorder="1" applyAlignment="1">
      <alignment horizontal="justify" vertical="top" wrapText="1"/>
    </xf>
    <xf numFmtId="0" fontId="10" fillId="6" borderId="7" xfId="0" applyFont="1" applyFill="1" applyBorder="1" applyAlignment="1">
      <alignment horizontal="center" vertical="center"/>
    </xf>
    <xf numFmtId="0" fontId="10" fillId="6" borderId="8" xfId="0" applyFont="1" applyFill="1" applyBorder="1" applyAlignment="1">
      <alignment horizontal="center" vertical="center"/>
    </xf>
    <xf numFmtId="0" fontId="10" fillId="6" borderId="8" xfId="0" applyFont="1" applyFill="1" applyBorder="1" applyAlignment="1">
      <alignment horizontal="center" vertical="center"/>
    </xf>
    <xf numFmtId="0" fontId="10" fillId="6" borderId="9" xfId="0" applyFont="1" applyFill="1" applyBorder="1" applyAlignment="1">
      <alignment horizontal="center" vertical="center" wrapText="1"/>
    </xf>
    <xf numFmtId="0" fontId="11" fillId="7" borderId="10" xfId="0" applyFont="1" applyFill="1" applyBorder="1" applyAlignment="1">
      <alignment horizontal="center" vertical="center"/>
    </xf>
    <xf numFmtId="0" fontId="12" fillId="8" borderId="11" xfId="0" quotePrefix="1" applyFont="1" applyFill="1" applyBorder="1" applyAlignment="1">
      <alignment horizontal="justify" vertical="center" wrapText="1"/>
    </xf>
    <xf numFmtId="0" fontId="12" fillId="8" borderId="11" xfId="0" applyFont="1" applyFill="1" applyBorder="1" applyAlignment="1">
      <alignment horizontal="justify" vertical="center"/>
    </xf>
    <xf numFmtId="0" fontId="12" fillId="9" borderId="11" xfId="0" applyFont="1" applyFill="1" applyBorder="1" applyAlignment="1">
      <alignment horizontal="center" vertical="center" wrapText="1"/>
    </xf>
    <xf numFmtId="0" fontId="12" fillId="8" borderId="12" xfId="0" applyFont="1" applyFill="1" applyBorder="1" applyAlignment="1">
      <alignment horizontal="center" vertical="center"/>
    </xf>
    <xf numFmtId="0" fontId="11" fillId="7" borderId="13" xfId="0" applyFont="1" applyFill="1" applyBorder="1" applyAlignment="1">
      <alignment horizontal="center" vertical="center"/>
    </xf>
    <xf numFmtId="0" fontId="12" fillId="8" borderId="0" xfId="0" applyFont="1" applyFill="1" applyBorder="1" applyAlignment="1">
      <alignment horizontal="justify" vertical="center"/>
    </xf>
    <xf numFmtId="0" fontId="12" fillId="9" borderId="0" xfId="0" applyFont="1" applyFill="1" applyBorder="1" applyAlignment="1">
      <alignment horizontal="center" vertical="center" wrapText="1"/>
    </xf>
    <xf numFmtId="0" fontId="12" fillId="8" borderId="14" xfId="0" applyFont="1" applyFill="1" applyBorder="1" applyAlignment="1">
      <alignment horizontal="center" vertical="center"/>
    </xf>
    <xf numFmtId="0" fontId="11" fillId="7" borderId="15" xfId="0" applyFont="1" applyFill="1" applyBorder="1" applyAlignment="1">
      <alignment horizontal="center" vertical="center"/>
    </xf>
    <xf numFmtId="0" fontId="12" fillId="8" borderId="16" xfId="0" applyFont="1" applyFill="1" applyBorder="1" applyAlignment="1">
      <alignment horizontal="justify" vertical="center"/>
    </xf>
    <xf numFmtId="0" fontId="12" fillId="9" borderId="16" xfId="0" applyFont="1" applyFill="1" applyBorder="1" applyAlignment="1">
      <alignment horizontal="center" vertical="center" wrapText="1"/>
    </xf>
    <xf numFmtId="0" fontId="12" fillId="8" borderId="17" xfId="0" applyFont="1" applyFill="1" applyBorder="1" applyAlignment="1">
      <alignment horizontal="center" vertical="center"/>
    </xf>
    <xf numFmtId="0" fontId="12" fillId="9" borderId="11" xfId="0" applyFont="1" applyFill="1" applyBorder="1" applyAlignment="1">
      <alignment horizontal="center" vertical="center"/>
    </xf>
    <xf numFmtId="0" fontId="12" fillId="9" borderId="0" xfId="0" applyFont="1" applyFill="1" applyBorder="1" applyAlignment="1">
      <alignment horizontal="center" vertical="center"/>
    </xf>
    <xf numFmtId="0" fontId="12" fillId="9" borderId="16" xfId="0" applyFont="1" applyFill="1" applyBorder="1" applyAlignment="1">
      <alignment horizontal="center" vertical="center"/>
    </xf>
    <xf numFmtId="0" fontId="12" fillId="8" borderId="11" xfId="0" quotePrefix="1" applyFont="1" applyFill="1" applyBorder="1" applyAlignment="1">
      <alignment horizontal="left" vertical="center" wrapText="1"/>
    </xf>
    <xf numFmtId="0" fontId="12" fillId="8" borderId="11" xfId="0" applyFont="1" applyFill="1" applyBorder="1" applyAlignment="1">
      <alignment horizontal="left" vertical="center"/>
    </xf>
    <xf numFmtId="0" fontId="12" fillId="8" borderId="0" xfId="0" applyFont="1" applyFill="1" applyBorder="1" applyAlignment="1">
      <alignment horizontal="left" vertical="center"/>
    </xf>
    <xf numFmtId="0" fontId="12" fillId="8" borderId="16" xfId="0" applyFont="1" applyFill="1" applyBorder="1" applyAlignment="1">
      <alignment horizontal="left" vertical="center"/>
    </xf>
    <xf numFmtId="0" fontId="12" fillId="8" borderId="0" xfId="0" quotePrefix="1" applyFont="1" applyFill="1" applyBorder="1" applyAlignment="1">
      <alignment horizontal="left" vertical="center" wrapText="1"/>
    </xf>
    <xf numFmtId="0" fontId="12" fillId="9" borderId="0" xfId="0" applyFont="1" applyFill="1" applyBorder="1"/>
    <xf numFmtId="0" fontId="12" fillId="8" borderId="14" xfId="0" applyFont="1" applyFill="1" applyBorder="1"/>
    <xf numFmtId="0" fontId="12" fillId="8" borderId="16" xfId="0" quotePrefix="1" applyFont="1" applyFill="1" applyBorder="1" applyAlignment="1">
      <alignment horizontal="left" vertical="center" wrapText="1"/>
    </xf>
    <xf numFmtId="0" fontId="12" fillId="9" borderId="16" xfId="0" applyFont="1" applyFill="1" applyBorder="1"/>
    <xf numFmtId="0" fontId="12" fillId="8" borderId="17" xfId="0" applyFont="1" applyFill="1" applyBorder="1"/>
    <xf numFmtId="0" fontId="12" fillId="8" borderId="11" xfId="0" quotePrefix="1" applyFont="1" applyFill="1" applyBorder="1" applyAlignment="1">
      <alignment horizontal="left" vertical="center"/>
    </xf>
    <xf numFmtId="0" fontId="12" fillId="0" borderId="11" xfId="0" applyFont="1" applyBorder="1" applyAlignment="1">
      <alignment horizontal="left" vertical="top" wrapText="1"/>
    </xf>
    <xf numFmtId="0" fontId="12" fillId="0" borderId="11" xfId="0" applyFont="1" applyBorder="1" applyAlignment="1">
      <alignment horizontal="left" vertical="top"/>
    </xf>
    <xf numFmtId="0" fontId="12" fillId="0" borderId="0" xfId="0" applyFont="1" applyAlignment="1">
      <alignment horizontal="left" vertical="top"/>
    </xf>
    <xf numFmtId="0" fontId="3" fillId="0" borderId="0" xfId="0" applyFont="1" applyAlignment="1">
      <alignment vertical="top"/>
    </xf>
    <xf numFmtId="9" fontId="3" fillId="0" borderId="0" xfId="1" applyFont="1"/>
    <xf numFmtId="0" fontId="3" fillId="11" borderId="1" xfId="0" applyFont="1" applyFill="1" applyBorder="1" applyAlignment="1">
      <alignment horizontal="justify" vertical="top"/>
    </xf>
    <xf numFmtId="0" fontId="3" fillId="11" borderId="1" xfId="0" applyFont="1" applyFill="1" applyBorder="1" applyAlignment="1">
      <alignment horizontal="justify" vertical="top" wrapText="1"/>
    </xf>
    <xf numFmtId="0" fontId="3" fillId="13" borderId="1" xfId="0" applyFont="1" applyFill="1" applyBorder="1" applyAlignment="1">
      <alignment horizontal="justify" vertical="top" wrapText="1"/>
    </xf>
    <xf numFmtId="0" fontId="3" fillId="13" borderId="1" xfId="0" applyFont="1" applyFill="1" applyBorder="1" applyAlignment="1">
      <alignment horizontal="justify" vertical="top"/>
    </xf>
    <xf numFmtId="0" fontId="3" fillId="13" borderId="1" xfId="0" applyFont="1" applyFill="1" applyBorder="1" applyAlignment="1">
      <alignment vertical="top" wrapText="1"/>
    </xf>
    <xf numFmtId="0" fontId="2" fillId="11" borderId="1" xfId="0" applyFont="1" applyFill="1" applyBorder="1" applyAlignment="1">
      <alignment horizontal="justify" vertical="top"/>
    </xf>
    <xf numFmtId="0" fontId="2" fillId="12" borderId="1" xfId="0" applyFont="1" applyFill="1" applyBorder="1" applyAlignment="1">
      <alignment horizontal="justify" vertical="top" wrapText="1"/>
    </xf>
    <xf numFmtId="0" fontId="2" fillId="13" borderId="1" xfId="0" applyFont="1" applyFill="1" applyBorder="1" applyAlignment="1">
      <alignment horizontal="justify" vertical="top" wrapText="1"/>
    </xf>
    <xf numFmtId="0" fontId="3" fillId="10" borderId="3" xfId="0" applyFont="1" applyFill="1" applyBorder="1" applyAlignment="1">
      <alignment horizontal="justify" vertical="top"/>
    </xf>
    <xf numFmtId="0" fontId="3" fillId="10" borderId="4" xfId="0" applyFont="1" applyFill="1" applyBorder="1" applyAlignment="1">
      <alignment vertical="top"/>
    </xf>
    <xf numFmtId="0" fontId="13" fillId="14" borderId="19" xfId="0" applyFont="1" applyFill="1" applyBorder="1" applyAlignment="1">
      <alignment horizontal="center" vertical="top"/>
    </xf>
    <xf numFmtId="0" fontId="13" fillId="14" borderId="20" xfId="0" applyFont="1" applyFill="1" applyBorder="1" applyAlignment="1">
      <alignment horizontal="center" vertical="top"/>
    </xf>
    <xf numFmtId="0" fontId="13" fillId="14" borderId="18" xfId="0" applyFont="1" applyFill="1" applyBorder="1" applyAlignment="1">
      <alignment horizontal="center" vertical="top"/>
    </xf>
    <xf numFmtId="0" fontId="2" fillId="12" borderId="1" xfId="0" applyFont="1" applyFill="1" applyBorder="1" applyAlignment="1">
      <alignment horizontal="justify" vertical="center" wrapText="1"/>
    </xf>
    <xf numFmtId="0" fontId="2" fillId="12" borderId="1" xfId="0" applyFont="1" applyFill="1" applyBorder="1" applyAlignment="1">
      <alignment horizontal="justify" vertical="top"/>
    </xf>
    <xf numFmtId="0" fontId="2" fillId="12" borderId="1" xfId="0" applyFont="1" applyFill="1" applyBorder="1" applyAlignment="1">
      <alignment horizontal="justify" vertical="center"/>
    </xf>
    <xf numFmtId="0" fontId="2" fillId="12" borderId="2" xfId="0" applyFont="1" applyFill="1" applyBorder="1" applyAlignment="1">
      <alignment horizontal="center" vertical="center" wrapText="1"/>
    </xf>
    <xf numFmtId="0" fontId="2" fillId="12" borderId="3" xfId="0" applyFont="1" applyFill="1" applyBorder="1" applyAlignment="1">
      <alignment horizontal="center" vertical="center" wrapText="1"/>
    </xf>
    <xf numFmtId="0" fontId="2" fillId="12" borderId="4" xfId="0" applyFont="1" applyFill="1" applyBorder="1" applyAlignment="1">
      <alignment horizontal="center" vertical="center" wrapText="1"/>
    </xf>
    <xf numFmtId="0" fontId="3" fillId="0" borderId="2" xfId="0" applyFont="1" applyFill="1" applyBorder="1" applyAlignment="1">
      <alignment horizontal="center" vertical="top" wrapText="1"/>
    </xf>
    <xf numFmtId="0" fontId="3" fillId="0" borderId="4" xfId="0" applyFont="1" applyFill="1" applyBorder="1" applyAlignment="1">
      <alignment horizontal="center" vertical="top" wrapText="1"/>
    </xf>
    <xf numFmtId="164" fontId="7" fillId="0" borderId="1" xfId="1" applyNumberFormat="1" applyFont="1" applyFill="1" applyBorder="1" applyAlignment="1">
      <alignment horizontal="center" vertical="top"/>
    </xf>
    <xf numFmtId="9" fontId="7" fillId="0" borderId="2" xfId="0" applyNumberFormat="1" applyFont="1" applyFill="1" applyBorder="1" applyAlignment="1">
      <alignment horizontal="left" vertical="top" wrapText="1"/>
    </xf>
    <xf numFmtId="9" fontId="7" fillId="0" borderId="4" xfId="0" applyNumberFormat="1" applyFont="1" applyFill="1" applyBorder="1" applyAlignment="1">
      <alignment horizontal="left" vertical="top" wrapText="1"/>
    </xf>
    <xf numFmtId="49" fontId="7" fillId="0" borderId="2" xfId="0" applyNumberFormat="1" applyFont="1" applyFill="1" applyBorder="1" applyAlignment="1">
      <alignment horizontal="justify" vertical="top"/>
    </xf>
    <xf numFmtId="0" fontId="11" fillId="7" borderId="0" xfId="0" applyFont="1" applyFill="1" applyBorder="1" applyAlignment="1">
      <alignment horizontal="center" vertical="center"/>
    </xf>
    <xf numFmtId="0" fontId="12" fillId="8" borderId="0" xfId="0" applyFont="1" applyFill="1" applyBorder="1" applyAlignment="1">
      <alignment horizontal="left" vertical="center"/>
    </xf>
    <xf numFmtId="0" fontId="12" fillId="9" borderId="0" xfId="0" applyFont="1" applyFill="1" applyBorder="1" applyAlignment="1">
      <alignment horizontal="center" vertical="center"/>
    </xf>
    <xf numFmtId="0" fontId="12" fillId="8" borderId="0" xfId="0" applyFont="1" applyFill="1" applyBorder="1" applyAlignment="1">
      <alignment horizontal="center" vertical="center"/>
    </xf>
  </cellXfs>
  <cellStyles count="2">
    <cellStyle name="Normal" xfId="0" builtinId="0"/>
    <cellStyle name="Porcentaje" xfId="1" builtinId="5"/>
  </cellStyles>
  <dxfs count="0"/>
  <tableStyles count="0" defaultTableStyle="TableStyleMedium2" defaultPivotStyle="PivotStyleLight16"/>
  <colors>
    <mruColors>
      <color rgb="FF00FFCC"/>
      <color rgb="FFFFFFCC"/>
      <color rgb="FFCC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18"/>
  <sheetViews>
    <sheetView tabSelected="1" topLeftCell="A4" zoomScale="82" zoomScaleNormal="82" zoomScalePageLayoutView="53" workbookViewId="0">
      <selection activeCell="B10" sqref="B10"/>
    </sheetView>
  </sheetViews>
  <sheetFormatPr baseColWidth="10" defaultColWidth="11.42578125" defaultRowHeight="30" customHeight="1" x14ac:dyDescent="0.3"/>
  <cols>
    <col min="1" max="1" width="24.5703125" style="1" customWidth="1"/>
    <col min="2" max="2" width="40.85546875" style="1" customWidth="1"/>
    <col min="3" max="3" width="24.85546875" style="1" customWidth="1"/>
    <col min="4" max="4" width="25.140625" style="1" customWidth="1"/>
    <col min="5" max="5" width="28.7109375" style="1" customWidth="1"/>
    <col min="6" max="6" width="14.28515625" style="1" customWidth="1"/>
    <col min="7" max="7" width="15.85546875" style="1" customWidth="1"/>
    <col min="8" max="10" width="7.5703125" style="1" bestFit="1" customWidth="1"/>
    <col min="11" max="11" width="8.28515625" style="1" bestFit="1" customWidth="1"/>
    <col min="12" max="12" width="22" style="1" customWidth="1"/>
    <col min="13" max="13" width="15.7109375" style="1" customWidth="1"/>
    <col min="14" max="14" width="30.85546875" style="1" customWidth="1"/>
    <col min="15" max="15" width="119" style="9" customWidth="1"/>
    <col min="16" max="16" width="35.7109375" style="1" hidden="1" customWidth="1"/>
    <col min="17" max="17" width="17" style="1" hidden="1" customWidth="1"/>
    <col min="18" max="18" width="14.85546875" style="1" hidden="1" customWidth="1"/>
    <col min="19" max="20" width="20.7109375" style="1" hidden="1" customWidth="1"/>
    <col min="21" max="21" width="0.28515625" style="1" customWidth="1"/>
    <col min="22" max="16384" width="11.42578125" style="1"/>
  </cols>
  <sheetData>
    <row r="1" spans="1:24" ht="25.5" customHeight="1" x14ac:dyDescent="0.3">
      <c r="A1" s="67" t="s">
        <v>91</v>
      </c>
      <c r="B1" s="67"/>
      <c r="C1" s="67"/>
      <c r="D1" s="67"/>
      <c r="E1" s="67"/>
      <c r="F1" s="67"/>
      <c r="G1" s="67"/>
      <c r="H1" s="67"/>
      <c r="I1" s="67"/>
      <c r="J1" s="67"/>
      <c r="K1" s="67"/>
      <c r="L1" s="67"/>
      <c r="M1" s="67"/>
      <c r="N1" s="67"/>
      <c r="O1" s="67"/>
    </row>
    <row r="2" spans="1:24" ht="73.5" customHeight="1" x14ac:dyDescent="0.3">
      <c r="A2" s="31" t="s">
        <v>0</v>
      </c>
      <c r="B2" s="68" t="s">
        <v>1</v>
      </c>
      <c r="C2" s="68"/>
      <c r="D2" s="68"/>
      <c r="E2" s="68"/>
      <c r="F2" s="68"/>
      <c r="G2" s="68"/>
      <c r="H2" s="68"/>
      <c r="I2" s="68"/>
      <c r="J2" s="68"/>
      <c r="K2" s="68"/>
      <c r="L2" s="68"/>
      <c r="M2" s="68"/>
      <c r="N2" s="68"/>
      <c r="O2" s="68"/>
    </row>
    <row r="3" spans="1:24" ht="113.25" customHeight="1" x14ac:dyDescent="0.3">
      <c r="A3" s="32" t="s">
        <v>2</v>
      </c>
      <c r="B3" s="68" t="s">
        <v>3</v>
      </c>
      <c r="C3" s="68"/>
      <c r="D3" s="68"/>
      <c r="E3" s="68"/>
      <c r="F3" s="68"/>
      <c r="G3" s="68"/>
      <c r="H3" s="68"/>
      <c r="I3" s="68"/>
      <c r="J3" s="68"/>
      <c r="K3" s="68"/>
      <c r="L3" s="68"/>
      <c r="M3" s="68"/>
      <c r="N3" s="68"/>
      <c r="O3" s="68"/>
    </row>
    <row r="4" spans="1:24" ht="30" customHeight="1" x14ac:dyDescent="0.3">
      <c r="A4" s="33" t="s">
        <v>32</v>
      </c>
      <c r="B4" s="69" t="s">
        <v>33</v>
      </c>
      <c r="C4" s="69"/>
      <c r="E4" s="33" t="s">
        <v>124</v>
      </c>
      <c r="F4" s="79" t="s">
        <v>180</v>
      </c>
      <c r="G4" s="79"/>
      <c r="H4" s="79"/>
      <c r="I4" s="34"/>
      <c r="J4" s="34"/>
      <c r="K4" s="34"/>
      <c r="L4" s="34"/>
      <c r="M4" s="34"/>
      <c r="N4" s="34"/>
      <c r="O4" s="35"/>
    </row>
    <row r="5" spans="1:24" ht="20.25" customHeight="1" x14ac:dyDescent="0.3">
      <c r="A5" s="36" t="s">
        <v>4</v>
      </c>
      <c r="B5" s="66" t="s">
        <v>93</v>
      </c>
      <c r="C5" s="66"/>
      <c r="E5" s="36" t="s">
        <v>30</v>
      </c>
      <c r="F5" s="66" t="s">
        <v>182</v>
      </c>
      <c r="G5" s="66"/>
      <c r="H5" s="66"/>
    </row>
    <row r="6" spans="1:24" ht="30" customHeight="1" x14ac:dyDescent="0.3">
      <c r="A6" s="74" t="s">
        <v>6</v>
      </c>
      <c r="B6" s="74" t="s">
        <v>7</v>
      </c>
      <c r="C6" s="75" t="s">
        <v>8</v>
      </c>
      <c r="D6" s="75"/>
      <c r="E6" s="75"/>
      <c r="F6" s="75"/>
      <c r="G6" s="75"/>
      <c r="H6" s="75"/>
      <c r="I6" s="75"/>
      <c r="J6" s="75"/>
      <c r="K6" s="75"/>
      <c r="L6" s="37"/>
      <c r="M6" s="37"/>
      <c r="N6" s="37"/>
      <c r="O6" s="76" t="s">
        <v>9</v>
      </c>
      <c r="P6" s="71" t="s">
        <v>10</v>
      </c>
      <c r="Q6" s="71" t="s">
        <v>11</v>
      </c>
      <c r="R6" s="71" t="s">
        <v>12</v>
      </c>
      <c r="S6" s="70" t="s">
        <v>13</v>
      </c>
      <c r="T6" s="70"/>
      <c r="U6" s="71" t="s">
        <v>14</v>
      </c>
    </row>
    <row r="7" spans="1:24" ht="47.25" customHeight="1" x14ac:dyDescent="0.3">
      <c r="A7" s="74"/>
      <c r="B7" s="74"/>
      <c r="C7" s="74" t="s">
        <v>178</v>
      </c>
      <c r="D7" s="74" t="s">
        <v>15</v>
      </c>
      <c r="E7" s="74" t="s">
        <v>16</v>
      </c>
      <c r="F7" s="74" t="s">
        <v>17</v>
      </c>
      <c r="G7" s="74" t="s">
        <v>18</v>
      </c>
      <c r="H7" s="74" t="s">
        <v>19</v>
      </c>
      <c r="I7" s="74"/>
      <c r="J7" s="74"/>
      <c r="K7" s="74"/>
      <c r="L7" s="38" t="s">
        <v>37</v>
      </c>
      <c r="M7" s="38" t="s">
        <v>38</v>
      </c>
      <c r="N7" s="39" t="s">
        <v>92</v>
      </c>
      <c r="O7" s="77"/>
      <c r="P7" s="72"/>
      <c r="Q7" s="72"/>
      <c r="R7" s="72"/>
      <c r="S7" s="70"/>
      <c r="T7" s="70"/>
      <c r="U7" s="72"/>
    </row>
    <row r="8" spans="1:24" ht="30" customHeight="1" x14ac:dyDescent="0.3">
      <c r="A8" s="74"/>
      <c r="B8" s="74"/>
      <c r="C8" s="74"/>
      <c r="D8" s="74"/>
      <c r="E8" s="74"/>
      <c r="F8" s="74"/>
      <c r="G8" s="74"/>
      <c r="H8" s="41" t="s">
        <v>20</v>
      </c>
      <c r="I8" s="41" t="s">
        <v>21</v>
      </c>
      <c r="J8" s="41" t="s">
        <v>22</v>
      </c>
      <c r="K8" s="41" t="s">
        <v>23</v>
      </c>
      <c r="L8" s="40"/>
      <c r="M8" s="40"/>
      <c r="N8" s="40"/>
      <c r="O8" s="78"/>
      <c r="P8" s="73"/>
      <c r="Q8" s="73"/>
      <c r="R8" s="73"/>
      <c r="S8" s="30" t="s">
        <v>24</v>
      </c>
      <c r="T8" s="30" t="s">
        <v>25</v>
      </c>
      <c r="U8" s="73"/>
    </row>
    <row r="9" spans="1:24" ht="81" customHeight="1" x14ac:dyDescent="0.3">
      <c r="A9" s="91" t="s">
        <v>183</v>
      </c>
      <c r="B9" s="42" t="s">
        <v>181</v>
      </c>
      <c r="C9" s="81" t="s">
        <v>179</v>
      </c>
      <c r="D9" s="81" t="s">
        <v>177</v>
      </c>
      <c r="E9" s="83" t="s">
        <v>117</v>
      </c>
      <c r="F9" s="147" t="s">
        <v>114</v>
      </c>
      <c r="G9" s="89" t="s">
        <v>112</v>
      </c>
      <c r="H9" s="62"/>
      <c r="I9" s="62"/>
      <c r="J9" s="62"/>
      <c r="K9" s="149">
        <f>(41/49)</f>
        <v>0.83673469387755106</v>
      </c>
      <c r="L9" s="152"/>
      <c r="M9" s="59"/>
      <c r="N9" s="63"/>
      <c r="O9" s="150" t="s">
        <v>176</v>
      </c>
      <c r="P9" s="3"/>
      <c r="Q9" s="2"/>
      <c r="R9" s="2"/>
      <c r="S9" s="4"/>
      <c r="T9" s="4"/>
      <c r="U9" s="5"/>
    </row>
    <row r="10" spans="1:24" ht="69.75" customHeight="1" x14ac:dyDescent="0.3">
      <c r="A10" s="91"/>
      <c r="B10" s="42" t="s">
        <v>123</v>
      </c>
      <c r="C10" s="82"/>
      <c r="D10" s="82"/>
      <c r="E10" s="84"/>
      <c r="F10" s="148"/>
      <c r="G10" s="90"/>
      <c r="H10" s="62"/>
      <c r="I10" s="62"/>
      <c r="J10" s="62"/>
      <c r="K10" s="62"/>
      <c r="L10" s="64"/>
      <c r="M10" s="42"/>
      <c r="N10" s="65"/>
      <c r="O10" s="151"/>
      <c r="P10" s="3"/>
      <c r="Q10" s="2"/>
      <c r="R10" s="2"/>
      <c r="S10" s="4"/>
      <c r="T10" s="4"/>
      <c r="U10" s="5"/>
      <c r="X10" s="1">
        <f>35*4</f>
        <v>140</v>
      </c>
    </row>
    <row r="11" spans="1:24" ht="22.5" customHeight="1" x14ac:dyDescent="0.3">
      <c r="A11" s="43"/>
      <c r="B11" s="44"/>
      <c r="C11" s="45"/>
      <c r="D11" s="46"/>
      <c r="E11" s="46"/>
      <c r="F11" s="44"/>
      <c r="G11" s="47"/>
      <c r="H11" s="85" t="s">
        <v>36</v>
      </c>
      <c r="I11" s="85"/>
      <c r="J11" s="85"/>
      <c r="K11" s="85"/>
      <c r="L11" s="60"/>
      <c r="M11" s="60"/>
      <c r="N11" s="48">
        <f>SUM(N9:N10)</f>
        <v>0</v>
      </c>
      <c r="O11" s="49"/>
      <c r="S11" s="6">
        <f>SUM(S9:S10)</f>
        <v>0</v>
      </c>
      <c r="T11" s="6">
        <f>SUM(T9:T10)</f>
        <v>0</v>
      </c>
      <c r="U11" s="5" t="e">
        <f>+T11/S11</f>
        <v>#DIV/0!</v>
      </c>
    </row>
    <row r="12" spans="1:24" ht="28.5" customHeight="1" x14ac:dyDescent="0.3">
      <c r="A12" s="50"/>
      <c r="B12" s="51"/>
      <c r="C12" s="52"/>
      <c r="D12" s="53"/>
      <c r="E12" s="54"/>
      <c r="F12" s="53"/>
      <c r="G12" s="54"/>
      <c r="H12" s="86" t="s">
        <v>34</v>
      </c>
      <c r="I12" s="86"/>
      <c r="J12" s="86"/>
      <c r="K12" s="86"/>
      <c r="L12" s="61"/>
      <c r="M12" s="61"/>
      <c r="N12" s="48">
        <v>0</v>
      </c>
      <c r="O12" s="49"/>
    </row>
    <row r="13" spans="1:24" ht="30" customHeight="1" x14ac:dyDescent="0.3">
      <c r="A13" s="50"/>
      <c r="B13" s="49"/>
      <c r="C13" s="55"/>
      <c r="D13" s="49"/>
      <c r="E13" s="49"/>
      <c r="F13" s="49"/>
      <c r="G13" s="49"/>
      <c r="H13" s="80" t="s">
        <v>35</v>
      </c>
      <c r="I13" s="80"/>
      <c r="J13" s="80"/>
      <c r="K13" s="80"/>
      <c r="L13" s="58"/>
      <c r="M13" s="58"/>
      <c r="N13" s="56">
        <f>SUM(N11:N12)</f>
        <v>0</v>
      </c>
      <c r="O13" s="49"/>
    </row>
    <row r="14" spans="1:24" ht="30" customHeight="1" x14ac:dyDescent="0.3">
      <c r="A14" s="7"/>
      <c r="D14" s="7"/>
      <c r="E14" s="7"/>
      <c r="F14" s="7"/>
      <c r="G14" s="7"/>
      <c r="H14" s="7"/>
      <c r="I14" s="7"/>
      <c r="J14" s="7"/>
      <c r="K14" s="7"/>
      <c r="L14" s="7"/>
      <c r="M14" s="7"/>
      <c r="N14" s="7"/>
      <c r="O14" s="10"/>
    </row>
    <row r="15" spans="1:24" ht="30" customHeight="1" x14ac:dyDescent="0.3">
      <c r="A15" s="7"/>
      <c r="B15" s="7"/>
      <c r="C15" s="7"/>
      <c r="D15" s="7"/>
      <c r="E15" s="7"/>
      <c r="F15" s="7"/>
      <c r="G15" s="7"/>
      <c r="H15" s="7"/>
      <c r="I15" s="7"/>
      <c r="J15" s="7"/>
      <c r="K15" s="7"/>
      <c r="L15" s="7"/>
      <c r="M15" s="7"/>
      <c r="N15" s="7"/>
      <c r="O15" s="10"/>
    </row>
    <row r="16" spans="1:24" ht="30" customHeight="1" x14ac:dyDescent="0.3">
      <c r="A16" s="8"/>
      <c r="B16" s="8"/>
      <c r="C16" s="8"/>
      <c r="D16" s="8"/>
      <c r="E16" s="8"/>
      <c r="F16" s="8"/>
      <c r="G16" s="8"/>
      <c r="H16" s="8"/>
      <c r="I16" s="8"/>
      <c r="J16" s="8"/>
      <c r="K16" s="8"/>
      <c r="L16" s="8"/>
      <c r="M16" s="8"/>
      <c r="N16" s="57"/>
      <c r="O16" s="10"/>
    </row>
    <row r="17" spans="1:15" ht="30" customHeight="1" x14ac:dyDescent="0.3">
      <c r="A17" s="8"/>
      <c r="B17" s="8"/>
      <c r="C17" s="8"/>
      <c r="D17" s="8"/>
      <c r="E17" s="8"/>
      <c r="F17" s="8"/>
      <c r="G17" s="8"/>
      <c r="H17" s="8"/>
      <c r="I17" s="8"/>
      <c r="J17" s="8"/>
      <c r="K17" s="8"/>
      <c r="L17" s="8"/>
      <c r="M17" s="8"/>
      <c r="N17" s="8"/>
      <c r="O17" s="10"/>
    </row>
    <row r="18" spans="1:15" ht="30" customHeight="1" x14ac:dyDescent="0.3">
      <c r="A18" s="8"/>
      <c r="B18" s="8"/>
      <c r="C18" s="8"/>
      <c r="D18" s="8"/>
      <c r="E18" s="8"/>
      <c r="F18" s="8"/>
      <c r="G18" s="8"/>
      <c r="H18" s="8"/>
      <c r="I18" s="8"/>
      <c r="J18" s="8"/>
      <c r="K18" s="8"/>
      <c r="L18" s="8"/>
      <c r="M18" s="8"/>
      <c r="N18" s="8"/>
      <c r="O18" s="10"/>
    </row>
  </sheetData>
  <mergeCells count="32">
    <mergeCell ref="O9:O10"/>
    <mergeCell ref="A6:A8"/>
    <mergeCell ref="B6:B8"/>
    <mergeCell ref="C9:C10"/>
    <mergeCell ref="D9:D10"/>
    <mergeCell ref="E9:E10"/>
    <mergeCell ref="H13:K13"/>
    <mergeCell ref="A9:A10"/>
    <mergeCell ref="H11:K11"/>
    <mergeCell ref="H12:K12"/>
    <mergeCell ref="F9:F10"/>
    <mergeCell ref="G9:G10"/>
    <mergeCell ref="S6:T7"/>
    <mergeCell ref="U6:U8"/>
    <mergeCell ref="C7:C8"/>
    <mergeCell ref="D7:D8"/>
    <mergeCell ref="E7:E8"/>
    <mergeCell ref="F7:F8"/>
    <mergeCell ref="G7:G8"/>
    <mergeCell ref="C6:K6"/>
    <mergeCell ref="O6:O8"/>
    <mergeCell ref="H7:K7"/>
    <mergeCell ref="P6:P8"/>
    <mergeCell ref="Q6:Q8"/>
    <mergeCell ref="R6:R8"/>
    <mergeCell ref="F5:H5"/>
    <mergeCell ref="A1:O1"/>
    <mergeCell ref="B2:O2"/>
    <mergeCell ref="B3:O3"/>
    <mergeCell ref="B4:C4"/>
    <mergeCell ref="B5:C5"/>
    <mergeCell ref="F4:H4"/>
  </mergeCells>
  <printOptions horizontalCentered="1"/>
  <pageMargins left="0.39370078740157483" right="0.39370078740157483" top="0.39370078740157483" bottom="0.39370078740157483" header="0.31496062992125984" footer="0.31496062992125984"/>
  <pageSetup scale="34"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7"/>
  <sheetViews>
    <sheetView topLeftCell="A58" workbookViewId="0">
      <selection activeCell="E70" sqref="E70"/>
    </sheetView>
  </sheetViews>
  <sheetFormatPr baseColWidth="10" defaultRowHeight="15" x14ac:dyDescent="0.25"/>
  <cols>
    <col min="12" max="12" width="14.85546875" customWidth="1"/>
  </cols>
  <sheetData>
    <row r="1" spans="1:13" ht="54.75" thickBot="1" x14ac:dyDescent="0.3">
      <c r="A1" s="92" t="s">
        <v>125</v>
      </c>
      <c r="B1" s="93" t="s">
        <v>126</v>
      </c>
      <c r="C1" s="93"/>
      <c r="D1" s="93"/>
      <c r="E1" s="93"/>
      <c r="F1" s="93"/>
      <c r="G1" s="93"/>
      <c r="H1" s="93"/>
      <c r="I1" s="93"/>
      <c r="J1" s="93"/>
      <c r="K1" s="93"/>
      <c r="L1" s="94" t="s">
        <v>127</v>
      </c>
      <c r="M1" s="95" t="s">
        <v>128</v>
      </c>
    </row>
    <row r="2" spans="1:13" x14ac:dyDescent="0.25">
      <c r="A2" s="96" t="s">
        <v>129</v>
      </c>
      <c r="B2" s="97" t="s">
        <v>130</v>
      </c>
      <c r="C2" s="98"/>
      <c r="D2" s="98"/>
      <c r="E2" s="98"/>
      <c r="F2" s="98"/>
      <c r="G2" s="98"/>
      <c r="H2" s="98"/>
      <c r="I2" s="98"/>
      <c r="J2" s="98"/>
      <c r="K2" s="98"/>
      <c r="L2" s="99" t="s">
        <v>131</v>
      </c>
      <c r="M2" s="100">
        <v>0</v>
      </c>
    </row>
    <row r="3" spans="1:13" x14ac:dyDescent="0.25">
      <c r="A3" s="101"/>
      <c r="B3" s="102"/>
      <c r="C3" s="102"/>
      <c r="D3" s="102"/>
      <c r="E3" s="102"/>
      <c r="F3" s="102"/>
      <c r="G3" s="102"/>
      <c r="H3" s="102"/>
      <c r="I3" s="102"/>
      <c r="J3" s="102"/>
      <c r="K3" s="102"/>
      <c r="L3" s="103"/>
      <c r="M3" s="104"/>
    </row>
    <row r="4" spans="1:13" x14ac:dyDescent="0.25">
      <c r="A4" s="101"/>
      <c r="B4" s="102"/>
      <c r="C4" s="102"/>
      <c r="D4" s="102"/>
      <c r="E4" s="102"/>
      <c r="F4" s="102"/>
      <c r="G4" s="102"/>
      <c r="H4" s="102"/>
      <c r="I4" s="102"/>
      <c r="J4" s="102"/>
      <c r="K4" s="102"/>
      <c r="L4" s="103"/>
      <c r="M4" s="104"/>
    </row>
    <row r="5" spans="1:13" x14ac:dyDescent="0.25">
      <c r="A5" s="101"/>
      <c r="B5" s="102"/>
      <c r="C5" s="102"/>
      <c r="D5" s="102"/>
      <c r="E5" s="102"/>
      <c r="F5" s="102"/>
      <c r="G5" s="102"/>
      <c r="H5" s="102"/>
      <c r="I5" s="102"/>
      <c r="J5" s="102"/>
      <c r="K5" s="102"/>
      <c r="L5" s="103"/>
      <c r="M5" s="104"/>
    </row>
    <row r="6" spans="1:13" x14ac:dyDescent="0.25">
      <c r="A6" s="101"/>
      <c r="B6" s="102"/>
      <c r="C6" s="102"/>
      <c r="D6" s="102"/>
      <c r="E6" s="102"/>
      <c r="F6" s="102"/>
      <c r="G6" s="102"/>
      <c r="H6" s="102"/>
      <c r="I6" s="102"/>
      <c r="J6" s="102"/>
      <c r="K6" s="102"/>
      <c r="L6" s="103"/>
      <c r="M6" s="104"/>
    </row>
    <row r="7" spans="1:13" x14ac:dyDescent="0.25">
      <c r="A7" s="101"/>
      <c r="B7" s="102"/>
      <c r="C7" s="102"/>
      <c r="D7" s="102"/>
      <c r="E7" s="102"/>
      <c r="F7" s="102"/>
      <c r="G7" s="102"/>
      <c r="H7" s="102"/>
      <c r="I7" s="102"/>
      <c r="J7" s="102"/>
      <c r="K7" s="102"/>
      <c r="L7" s="103"/>
      <c r="M7" s="104"/>
    </row>
    <row r="8" spans="1:13" x14ac:dyDescent="0.25">
      <c r="A8" s="101"/>
      <c r="B8" s="102"/>
      <c r="C8" s="102"/>
      <c r="D8" s="102"/>
      <c r="E8" s="102"/>
      <c r="F8" s="102"/>
      <c r="G8" s="102"/>
      <c r="H8" s="102"/>
      <c r="I8" s="102"/>
      <c r="J8" s="102"/>
      <c r="K8" s="102"/>
      <c r="L8" s="103"/>
      <c r="M8" s="104"/>
    </row>
    <row r="9" spans="1:13" ht="114.75" customHeight="1" thickBot="1" x14ac:dyDescent="0.3">
      <c r="A9" s="105"/>
      <c r="B9" s="106"/>
      <c r="C9" s="106"/>
      <c r="D9" s="106"/>
      <c r="E9" s="106"/>
      <c r="F9" s="106"/>
      <c r="G9" s="106"/>
      <c r="H9" s="106"/>
      <c r="I9" s="106"/>
      <c r="J9" s="106"/>
      <c r="K9" s="106"/>
      <c r="L9" s="107"/>
      <c r="M9" s="108"/>
    </row>
    <row r="10" spans="1:13" x14ac:dyDescent="0.25">
      <c r="A10" s="96" t="s">
        <v>132</v>
      </c>
      <c r="B10" s="97" t="s">
        <v>133</v>
      </c>
      <c r="C10" s="98"/>
      <c r="D10" s="98"/>
      <c r="E10" s="98"/>
      <c r="F10" s="98"/>
      <c r="G10" s="98"/>
      <c r="H10" s="98"/>
      <c r="I10" s="98"/>
      <c r="J10" s="98"/>
      <c r="K10" s="98"/>
      <c r="L10" s="109" t="s">
        <v>134</v>
      </c>
      <c r="M10" s="100">
        <v>8</v>
      </c>
    </row>
    <row r="11" spans="1:13" x14ac:dyDescent="0.25">
      <c r="A11" s="101"/>
      <c r="B11" s="102"/>
      <c r="C11" s="102"/>
      <c r="D11" s="102"/>
      <c r="E11" s="102"/>
      <c r="F11" s="102"/>
      <c r="G11" s="102"/>
      <c r="H11" s="102"/>
      <c r="I11" s="102"/>
      <c r="J11" s="102"/>
      <c r="K11" s="102"/>
      <c r="L11" s="110"/>
      <c r="M11" s="104"/>
    </row>
    <row r="12" spans="1:13" x14ac:dyDescent="0.25">
      <c r="A12" s="101"/>
      <c r="B12" s="102"/>
      <c r="C12" s="102"/>
      <c r="D12" s="102"/>
      <c r="E12" s="102"/>
      <c r="F12" s="102"/>
      <c r="G12" s="102"/>
      <c r="H12" s="102"/>
      <c r="I12" s="102"/>
      <c r="J12" s="102"/>
      <c r="K12" s="102"/>
      <c r="L12" s="110"/>
      <c r="M12" s="104"/>
    </row>
    <row r="13" spans="1:13" x14ac:dyDescent="0.25">
      <c r="A13" s="101"/>
      <c r="B13" s="102"/>
      <c r="C13" s="102"/>
      <c r="D13" s="102"/>
      <c r="E13" s="102"/>
      <c r="F13" s="102"/>
      <c r="G13" s="102"/>
      <c r="H13" s="102"/>
      <c r="I13" s="102"/>
      <c r="J13" s="102"/>
      <c r="K13" s="102"/>
      <c r="L13" s="110"/>
      <c r="M13" s="104"/>
    </row>
    <row r="14" spans="1:13" x14ac:dyDescent="0.25">
      <c r="A14" s="101"/>
      <c r="B14" s="102"/>
      <c r="C14" s="102"/>
      <c r="D14" s="102"/>
      <c r="E14" s="102"/>
      <c r="F14" s="102"/>
      <c r="G14" s="102"/>
      <c r="H14" s="102"/>
      <c r="I14" s="102"/>
      <c r="J14" s="102"/>
      <c r="K14" s="102"/>
      <c r="L14" s="110"/>
      <c r="M14" s="104"/>
    </row>
    <row r="15" spans="1:13" x14ac:dyDescent="0.25">
      <c r="A15" s="101"/>
      <c r="B15" s="102"/>
      <c r="C15" s="102"/>
      <c r="D15" s="102"/>
      <c r="E15" s="102"/>
      <c r="F15" s="102"/>
      <c r="G15" s="102"/>
      <c r="H15" s="102"/>
      <c r="I15" s="102"/>
      <c r="J15" s="102"/>
      <c r="K15" s="102"/>
      <c r="L15" s="110"/>
      <c r="M15" s="104"/>
    </row>
    <row r="16" spans="1:13" x14ac:dyDescent="0.25">
      <c r="A16" s="101"/>
      <c r="B16" s="102"/>
      <c r="C16" s="102"/>
      <c r="D16" s="102"/>
      <c r="E16" s="102"/>
      <c r="F16" s="102"/>
      <c r="G16" s="102"/>
      <c r="H16" s="102"/>
      <c r="I16" s="102"/>
      <c r="J16" s="102"/>
      <c r="K16" s="102"/>
      <c r="L16" s="110"/>
      <c r="M16" s="104"/>
    </row>
    <row r="17" spans="1:13" ht="15.75" thickBot="1" x14ac:dyDescent="0.3">
      <c r="A17" s="105"/>
      <c r="B17" s="106"/>
      <c r="C17" s="106"/>
      <c r="D17" s="106"/>
      <c r="E17" s="106"/>
      <c r="F17" s="106"/>
      <c r="G17" s="106"/>
      <c r="H17" s="106"/>
      <c r="I17" s="106"/>
      <c r="J17" s="106"/>
      <c r="K17" s="106"/>
      <c r="L17" s="111"/>
      <c r="M17" s="108"/>
    </row>
    <row r="18" spans="1:13" x14ac:dyDescent="0.25">
      <c r="A18" s="96" t="s">
        <v>135</v>
      </c>
      <c r="B18" s="112" t="s">
        <v>136</v>
      </c>
      <c r="C18" s="113"/>
      <c r="D18" s="113"/>
      <c r="E18" s="113"/>
      <c r="F18" s="113"/>
      <c r="G18" s="113"/>
      <c r="H18" s="113"/>
      <c r="I18" s="113"/>
      <c r="J18" s="113"/>
      <c r="K18" s="113"/>
      <c r="L18" s="99" t="s">
        <v>137</v>
      </c>
      <c r="M18" s="100">
        <v>8</v>
      </c>
    </row>
    <row r="19" spans="1:13" x14ac:dyDescent="0.25">
      <c r="A19" s="101"/>
      <c r="B19" s="114"/>
      <c r="C19" s="114"/>
      <c r="D19" s="114"/>
      <c r="E19" s="114"/>
      <c r="F19" s="114"/>
      <c r="G19" s="114"/>
      <c r="H19" s="114"/>
      <c r="I19" s="114"/>
      <c r="J19" s="114"/>
      <c r="K19" s="114"/>
      <c r="L19" s="103"/>
      <c r="M19" s="104"/>
    </row>
    <row r="20" spans="1:13" x14ac:dyDescent="0.25">
      <c r="A20" s="101"/>
      <c r="B20" s="114"/>
      <c r="C20" s="114"/>
      <c r="D20" s="114"/>
      <c r="E20" s="114"/>
      <c r="F20" s="114"/>
      <c r="G20" s="114"/>
      <c r="H20" s="114"/>
      <c r="I20" s="114"/>
      <c r="J20" s="114"/>
      <c r="K20" s="114"/>
      <c r="L20" s="103"/>
      <c r="M20" s="104"/>
    </row>
    <row r="21" spans="1:13" x14ac:dyDescent="0.25">
      <c r="A21" s="101"/>
      <c r="B21" s="114"/>
      <c r="C21" s="114"/>
      <c r="D21" s="114"/>
      <c r="E21" s="114"/>
      <c r="F21" s="114"/>
      <c r="G21" s="114"/>
      <c r="H21" s="114"/>
      <c r="I21" s="114"/>
      <c r="J21" s="114"/>
      <c r="K21" s="114"/>
      <c r="L21" s="103"/>
      <c r="M21" s="104"/>
    </row>
    <row r="22" spans="1:13" x14ac:dyDescent="0.25">
      <c r="A22" s="101"/>
      <c r="B22" s="114"/>
      <c r="C22" s="114"/>
      <c r="D22" s="114"/>
      <c r="E22" s="114"/>
      <c r="F22" s="114"/>
      <c r="G22" s="114"/>
      <c r="H22" s="114"/>
      <c r="I22" s="114"/>
      <c r="J22" s="114"/>
      <c r="K22" s="114"/>
      <c r="L22" s="103"/>
      <c r="M22" s="104"/>
    </row>
    <row r="23" spans="1:13" x14ac:dyDescent="0.25">
      <c r="A23" s="101"/>
      <c r="B23" s="114"/>
      <c r="C23" s="114"/>
      <c r="D23" s="114"/>
      <c r="E23" s="114"/>
      <c r="F23" s="114"/>
      <c r="G23" s="114"/>
      <c r="H23" s="114"/>
      <c r="I23" s="114"/>
      <c r="J23" s="114"/>
      <c r="K23" s="114"/>
      <c r="L23" s="103"/>
      <c r="M23" s="104"/>
    </row>
    <row r="24" spans="1:13" x14ac:dyDescent="0.25">
      <c r="A24" s="101"/>
      <c r="B24" s="114"/>
      <c r="C24" s="114"/>
      <c r="D24" s="114"/>
      <c r="E24" s="114"/>
      <c r="F24" s="114"/>
      <c r="G24" s="114"/>
      <c r="H24" s="114"/>
      <c r="I24" s="114"/>
      <c r="J24" s="114"/>
      <c r="K24" s="114"/>
      <c r="L24" s="103"/>
      <c r="M24" s="104"/>
    </row>
    <row r="25" spans="1:13" ht="15.75" thickBot="1" x14ac:dyDescent="0.3">
      <c r="A25" s="105"/>
      <c r="B25" s="115"/>
      <c r="C25" s="115"/>
      <c r="D25" s="115"/>
      <c r="E25" s="115"/>
      <c r="F25" s="115"/>
      <c r="G25" s="115"/>
      <c r="H25" s="115"/>
      <c r="I25" s="115"/>
      <c r="J25" s="115"/>
      <c r="K25" s="115"/>
      <c r="L25" s="107"/>
      <c r="M25" s="108"/>
    </row>
    <row r="26" spans="1:13" x14ac:dyDescent="0.25">
      <c r="A26" s="96" t="s">
        <v>138</v>
      </c>
      <c r="B26" s="112" t="s">
        <v>139</v>
      </c>
      <c r="C26" s="112"/>
      <c r="D26" s="112"/>
      <c r="E26" s="112"/>
      <c r="F26" s="112"/>
      <c r="G26" s="112"/>
      <c r="H26" s="112"/>
      <c r="I26" s="112"/>
      <c r="J26" s="112"/>
      <c r="K26" s="112"/>
      <c r="L26" s="99" t="s">
        <v>137</v>
      </c>
      <c r="M26" s="100">
        <v>10</v>
      </c>
    </row>
    <row r="27" spans="1:13" x14ac:dyDescent="0.25">
      <c r="A27" s="101"/>
      <c r="B27" s="116"/>
      <c r="C27" s="116"/>
      <c r="D27" s="116"/>
      <c r="E27" s="116"/>
      <c r="F27" s="116"/>
      <c r="G27" s="116"/>
      <c r="H27" s="116"/>
      <c r="I27" s="116"/>
      <c r="J27" s="116"/>
      <c r="K27" s="116"/>
      <c r="L27" s="103"/>
      <c r="M27" s="104"/>
    </row>
    <row r="28" spans="1:13" x14ac:dyDescent="0.25">
      <c r="A28" s="101"/>
      <c r="B28" s="116"/>
      <c r="C28" s="116"/>
      <c r="D28" s="116"/>
      <c r="E28" s="116"/>
      <c r="F28" s="116"/>
      <c r="G28" s="116"/>
      <c r="H28" s="116"/>
      <c r="I28" s="116"/>
      <c r="J28" s="116"/>
      <c r="K28" s="116"/>
      <c r="L28" s="117"/>
      <c r="M28" s="118"/>
    </row>
    <row r="29" spans="1:13" ht="15.75" thickBot="1" x14ac:dyDescent="0.3">
      <c r="A29" s="105"/>
      <c r="B29" s="119"/>
      <c r="C29" s="119"/>
      <c r="D29" s="119"/>
      <c r="E29" s="119"/>
      <c r="F29" s="119"/>
      <c r="G29" s="119"/>
      <c r="H29" s="119"/>
      <c r="I29" s="119"/>
      <c r="J29" s="119"/>
      <c r="K29" s="119"/>
      <c r="L29" s="120"/>
      <c r="M29" s="121"/>
    </row>
    <row r="30" spans="1:13" x14ac:dyDescent="0.25">
      <c r="A30" s="96" t="s">
        <v>140</v>
      </c>
      <c r="B30" s="112" t="s">
        <v>141</v>
      </c>
      <c r="C30" s="113"/>
      <c r="D30" s="113"/>
      <c r="E30" s="113"/>
      <c r="F30" s="113"/>
      <c r="G30" s="113"/>
      <c r="H30" s="113"/>
      <c r="I30" s="113"/>
      <c r="J30" s="113"/>
      <c r="K30" s="113"/>
      <c r="L30" s="99" t="s">
        <v>142</v>
      </c>
      <c r="M30" s="100">
        <v>9</v>
      </c>
    </row>
    <row r="31" spans="1:13" x14ac:dyDescent="0.25">
      <c r="A31" s="101"/>
      <c r="B31" s="114"/>
      <c r="C31" s="114"/>
      <c r="D31" s="114"/>
      <c r="E31" s="114"/>
      <c r="F31" s="114"/>
      <c r="G31" s="114"/>
      <c r="H31" s="114"/>
      <c r="I31" s="114"/>
      <c r="J31" s="114"/>
      <c r="K31" s="114"/>
      <c r="L31" s="103"/>
      <c r="M31" s="104"/>
    </row>
    <row r="32" spans="1:13" x14ac:dyDescent="0.25">
      <c r="A32" s="101"/>
      <c r="B32" s="114"/>
      <c r="C32" s="114"/>
      <c r="D32" s="114"/>
      <c r="E32" s="114"/>
      <c r="F32" s="114"/>
      <c r="G32" s="114"/>
      <c r="H32" s="114"/>
      <c r="I32" s="114"/>
      <c r="J32" s="114"/>
      <c r="K32" s="114"/>
      <c r="L32" s="103"/>
      <c r="M32" s="104"/>
    </row>
    <row r="33" spans="1:13" x14ac:dyDescent="0.25">
      <c r="A33" s="101"/>
      <c r="B33" s="114"/>
      <c r="C33" s="114"/>
      <c r="D33" s="114"/>
      <c r="E33" s="114"/>
      <c r="F33" s="114"/>
      <c r="G33" s="114"/>
      <c r="H33" s="114"/>
      <c r="I33" s="114"/>
      <c r="J33" s="114"/>
      <c r="K33" s="114"/>
      <c r="L33" s="103"/>
      <c r="M33" s="104"/>
    </row>
    <row r="34" spans="1:13" ht="15.75" thickBot="1" x14ac:dyDescent="0.3">
      <c r="A34" s="105"/>
      <c r="B34" s="115"/>
      <c r="C34" s="115"/>
      <c r="D34" s="115"/>
      <c r="E34" s="115"/>
      <c r="F34" s="115"/>
      <c r="G34" s="115"/>
      <c r="H34" s="115"/>
      <c r="I34" s="115"/>
      <c r="J34" s="115"/>
      <c r="K34" s="115"/>
      <c r="L34" s="107"/>
      <c r="M34" s="108"/>
    </row>
    <row r="35" spans="1:13" x14ac:dyDescent="0.25">
      <c r="A35" s="96" t="s">
        <v>143</v>
      </c>
      <c r="B35" s="112" t="s">
        <v>144</v>
      </c>
      <c r="C35" s="113"/>
      <c r="D35" s="113"/>
      <c r="E35" s="113"/>
      <c r="F35" s="113"/>
      <c r="G35" s="113"/>
      <c r="H35" s="113"/>
      <c r="I35" s="113"/>
      <c r="J35" s="113"/>
      <c r="K35" s="113"/>
      <c r="L35" s="99" t="s">
        <v>142</v>
      </c>
      <c r="M35" s="100">
        <v>8</v>
      </c>
    </row>
    <row r="36" spans="1:13" x14ac:dyDescent="0.25">
      <c r="A36" s="101"/>
      <c r="B36" s="114"/>
      <c r="C36" s="114"/>
      <c r="D36" s="114"/>
      <c r="E36" s="114"/>
      <c r="F36" s="114"/>
      <c r="G36" s="114"/>
      <c r="H36" s="114"/>
      <c r="I36" s="114"/>
      <c r="J36" s="114"/>
      <c r="K36" s="114"/>
      <c r="L36" s="103"/>
      <c r="M36" s="104"/>
    </row>
    <row r="37" spans="1:13" x14ac:dyDescent="0.25">
      <c r="A37" s="101"/>
      <c r="B37" s="114"/>
      <c r="C37" s="114"/>
      <c r="D37" s="114"/>
      <c r="E37" s="114"/>
      <c r="F37" s="114"/>
      <c r="G37" s="114"/>
      <c r="H37" s="114"/>
      <c r="I37" s="114"/>
      <c r="J37" s="114"/>
      <c r="K37" s="114"/>
      <c r="L37" s="103"/>
      <c r="M37" s="104"/>
    </row>
    <row r="38" spans="1:13" x14ac:dyDescent="0.25">
      <c r="A38" s="101"/>
      <c r="B38" s="114"/>
      <c r="C38" s="114"/>
      <c r="D38" s="114"/>
      <c r="E38" s="114"/>
      <c r="F38" s="114"/>
      <c r="G38" s="114"/>
      <c r="H38" s="114"/>
      <c r="I38" s="114"/>
      <c r="J38" s="114"/>
      <c r="K38" s="114"/>
      <c r="L38" s="103"/>
      <c r="M38" s="104"/>
    </row>
    <row r="39" spans="1:13" ht="15.75" thickBot="1" x14ac:dyDescent="0.3">
      <c r="A39" s="105"/>
      <c r="B39" s="115"/>
      <c r="C39" s="115"/>
      <c r="D39" s="115"/>
      <c r="E39" s="115"/>
      <c r="F39" s="115"/>
      <c r="G39" s="115"/>
      <c r="H39" s="115"/>
      <c r="I39" s="115"/>
      <c r="J39" s="115"/>
      <c r="K39" s="115"/>
      <c r="L39" s="107"/>
      <c r="M39" s="108"/>
    </row>
    <row r="40" spans="1:13" x14ac:dyDescent="0.25">
      <c r="A40" s="96" t="s">
        <v>145</v>
      </c>
      <c r="B40" s="112" t="s">
        <v>146</v>
      </c>
      <c r="C40" s="113"/>
      <c r="D40" s="113"/>
      <c r="E40" s="113"/>
      <c r="F40" s="113"/>
      <c r="G40" s="113"/>
      <c r="H40" s="113"/>
      <c r="I40" s="113"/>
      <c r="J40" s="113"/>
      <c r="K40" s="113"/>
      <c r="L40" s="99" t="s">
        <v>142</v>
      </c>
      <c r="M40" s="100">
        <v>9</v>
      </c>
    </row>
    <row r="41" spans="1:13" x14ac:dyDescent="0.25">
      <c r="A41" s="101"/>
      <c r="B41" s="114"/>
      <c r="C41" s="114"/>
      <c r="D41" s="114"/>
      <c r="E41" s="114"/>
      <c r="F41" s="114"/>
      <c r="G41" s="114"/>
      <c r="H41" s="114"/>
      <c r="I41" s="114"/>
      <c r="J41" s="114"/>
      <c r="K41" s="114"/>
      <c r="L41" s="103"/>
      <c r="M41" s="104"/>
    </row>
    <row r="42" spans="1:13" x14ac:dyDescent="0.25">
      <c r="A42" s="101"/>
      <c r="B42" s="114"/>
      <c r="C42" s="114"/>
      <c r="D42" s="114"/>
      <c r="E42" s="114"/>
      <c r="F42" s="114"/>
      <c r="G42" s="114"/>
      <c r="H42" s="114"/>
      <c r="I42" s="114"/>
      <c r="J42" s="114"/>
      <c r="K42" s="114"/>
      <c r="L42" s="103"/>
      <c r="M42" s="104"/>
    </row>
    <row r="43" spans="1:13" x14ac:dyDescent="0.25">
      <c r="A43" s="101"/>
      <c r="B43" s="114"/>
      <c r="C43" s="114"/>
      <c r="D43" s="114"/>
      <c r="E43" s="114"/>
      <c r="F43" s="114"/>
      <c r="G43" s="114"/>
      <c r="H43" s="114"/>
      <c r="I43" s="114"/>
      <c r="J43" s="114"/>
      <c r="K43" s="114"/>
      <c r="L43" s="103"/>
      <c r="M43" s="104"/>
    </row>
    <row r="44" spans="1:13" ht="15.75" thickBot="1" x14ac:dyDescent="0.3">
      <c r="A44" s="105"/>
      <c r="B44" s="115"/>
      <c r="C44" s="115"/>
      <c r="D44" s="115"/>
      <c r="E44" s="115"/>
      <c r="F44" s="115"/>
      <c r="G44" s="115"/>
      <c r="H44" s="115"/>
      <c r="I44" s="115"/>
      <c r="J44" s="115"/>
      <c r="K44" s="115"/>
      <c r="L44" s="107"/>
      <c r="M44" s="108"/>
    </row>
    <row r="45" spans="1:13" x14ac:dyDescent="0.25">
      <c r="A45" s="96" t="s">
        <v>147</v>
      </c>
      <c r="B45" s="122" t="s">
        <v>148</v>
      </c>
      <c r="C45" s="113"/>
      <c r="D45" s="113"/>
      <c r="E45" s="113"/>
      <c r="F45" s="113"/>
      <c r="G45" s="113"/>
      <c r="H45" s="113"/>
      <c r="I45" s="113"/>
      <c r="J45" s="113"/>
      <c r="K45" s="113"/>
      <c r="L45" s="109" t="s">
        <v>134</v>
      </c>
      <c r="M45" s="100">
        <v>9</v>
      </c>
    </row>
    <row r="46" spans="1:13" x14ac:dyDescent="0.25">
      <c r="A46" s="101"/>
      <c r="B46" s="114"/>
      <c r="C46" s="114"/>
      <c r="D46" s="114"/>
      <c r="E46" s="114"/>
      <c r="F46" s="114"/>
      <c r="G46" s="114"/>
      <c r="H46" s="114"/>
      <c r="I46" s="114"/>
      <c r="J46" s="114"/>
      <c r="K46" s="114"/>
      <c r="L46" s="110"/>
      <c r="M46" s="104"/>
    </row>
    <row r="47" spans="1:13" x14ac:dyDescent="0.25">
      <c r="A47" s="101"/>
      <c r="B47" s="114"/>
      <c r="C47" s="114"/>
      <c r="D47" s="114"/>
      <c r="E47" s="114"/>
      <c r="F47" s="114"/>
      <c r="G47" s="114"/>
      <c r="H47" s="114"/>
      <c r="I47" s="114"/>
      <c r="J47" s="114"/>
      <c r="K47" s="114"/>
      <c r="L47" s="110"/>
      <c r="M47" s="104"/>
    </row>
    <row r="48" spans="1:13" x14ac:dyDescent="0.25">
      <c r="A48" s="101"/>
      <c r="B48" s="114"/>
      <c r="C48" s="114"/>
      <c r="D48" s="114"/>
      <c r="E48" s="114"/>
      <c r="F48" s="114"/>
      <c r="G48" s="114"/>
      <c r="H48" s="114"/>
      <c r="I48" s="114"/>
      <c r="J48" s="114"/>
      <c r="K48" s="114"/>
      <c r="L48" s="110"/>
      <c r="M48" s="104"/>
    </row>
    <row r="49" spans="1:13" ht="15.75" thickBot="1" x14ac:dyDescent="0.3">
      <c r="A49" s="105"/>
      <c r="B49" s="115"/>
      <c r="C49" s="115"/>
      <c r="D49" s="115"/>
      <c r="E49" s="115"/>
      <c r="F49" s="115"/>
      <c r="G49" s="115"/>
      <c r="H49" s="115"/>
      <c r="I49" s="115"/>
      <c r="J49" s="115"/>
      <c r="K49" s="115"/>
      <c r="L49" s="111"/>
      <c r="M49" s="108"/>
    </row>
    <row r="50" spans="1:13" x14ac:dyDescent="0.25">
      <c r="A50" s="96" t="s">
        <v>149</v>
      </c>
      <c r="B50" s="122" t="s">
        <v>148</v>
      </c>
      <c r="C50" s="113"/>
      <c r="D50" s="113"/>
      <c r="E50" s="113"/>
      <c r="F50" s="113"/>
      <c r="G50" s="113"/>
      <c r="H50" s="113"/>
      <c r="I50" s="113"/>
      <c r="J50" s="113"/>
      <c r="K50" s="113"/>
      <c r="L50" s="109" t="s">
        <v>134</v>
      </c>
      <c r="M50" s="100">
        <v>9</v>
      </c>
    </row>
    <row r="51" spans="1:13" x14ac:dyDescent="0.25">
      <c r="A51" s="101"/>
      <c r="B51" s="114"/>
      <c r="C51" s="114"/>
      <c r="D51" s="114"/>
      <c r="E51" s="114"/>
      <c r="F51" s="114"/>
      <c r="G51" s="114"/>
      <c r="H51" s="114"/>
      <c r="I51" s="114"/>
      <c r="J51" s="114"/>
      <c r="K51" s="114"/>
      <c r="L51" s="110"/>
      <c r="M51" s="104"/>
    </row>
    <row r="52" spans="1:13" x14ac:dyDescent="0.25">
      <c r="A52" s="101"/>
      <c r="B52" s="114"/>
      <c r="C52" s="114"/>
      <c r="D52" s="114"/>
      <c r="E52" s="114"/>
      <c r="F52" s="114"/>
      <c r="G52" s="114"/>
      <c r="H52" s="114"/>
      <c r="I52" s="114"/>
      <c r="J52" s="114"/>
      <c r="K52" s="114"/>
      <c r="L52" s="110"/>
      <c r="M52" s="104"/>
    </row>
    <row r="53" spans="1:13" x14ac:dyDescent="0.25">
      <c r="A53" s="101"/>
      <c r="B53" s="114"/>
      <c r="C53" s="114"/>
      <c r="D53" s="114"/>
      <c r="E53" s="114"/>
      <c r="F53" s="114"/>
      <c r="G53" s="114"/>
      <c r="H53" s="114"/>
      <c r="I53" s="114"/>
      <c r="J53" s="114"/>
      <c r="K53" s="114"/>
      <c r="L53" s="110"/>
      <c r="M53" s="104"/>
    </row>
    <row r="54" spans="1:13" ht="15.75" thickBot="1" x14ac:dyDescent="0.3">
      <c r="A54" s="105"/>
      <c r="B54" s="115"/>
      <c r="C54" s="115"/>
      <c r="D54" s="115"/>
      <c r="E54" s="115"/>
      <c r="F54" s="115"/>
      <c r="G54" s="115"/>
      <c r="H54" s="115"/>
      <c r="I54" s="115"/>
      <c r="J54" s="115"/>
      <c r="K54" s="115"/>
      <c r="L54" s="111"/>
      <c r="M54" s="108"/>
    </row>
    <row r="55" spans="1:13" x14ac:dyDescent="0.25">
      <c r="A55" s="96" t="s">
        <v>150</v>
      </c>
      <c r="B55" s="122" t="s">
        <v>148</v>
      </c>
      <c r="C55" s="113"/>
      <c r="D55" s="113"/>
      <c r="E55" s="113"/>
      <c r="F55" s="113"/>
      <c r="G55" s="113"/>
      <c r="H55" s="113"/>
      <c r="I55" s="113"/>
      <c r="J55" s="113"/>
      <c r="K55" s="113"/>
      <c r="L55" s="109" t="s">
        <v>134</v>
      </c>
      <c r="M55" s="100">
        <v>9</v>
      </c>
    </row>
    <row r="56" spans="1:13" x14ac:dyDescent="0.25">
      <c r="A56" s="101"/>
      <c r="B56" s="114"/>
      <c r="C56" s="114"/>
      <c r="D56" s="114"/>
      <c r="E56" s="114"/>
      <c r="F56" s="114"/>
      <c r="G56" s="114"/>
      <c r="H56" s="114"/>
      <c r="I56" s="114"/>
      <c r="J56" s="114"/>
      <c r="K56" s="114"/>
      <c r="L56" s="110"/>
      <c r="M56" s="104"/>
    </row>
    <row r="57" spans="1:13" x14ac:dyDescent="0.25">
      <c r="A57" s="101"/>
      <c r="B57" s="114"/>
      <c r="C57" s="114"/>
      <c r="D57" s="114"/>
      <c r="E57" s="114"/>
      <c r="F57" s="114"/>
      <c r="G57" s="114"/>
      <c r="H57" s="114"/>
      <c r="I57" s="114"/>
      <c r="J57" s="114"/>
      <c r="K57" s="114"/>
      <c r="L57" s="110"/>
      <c r="M57" s="104"/>
    </row>
    <row r="58" spans="1:13" x14ac:dyDescent="0.25">
      <c r="A58" s="101"/>
      <c r="B58" s="114"/>
      <c r="C58" s="114"/>
      <c r="D58" s="114"/>
      <c r="E58" s="114"/>
      <c r="F58" s="114"/>
      <c r="G58" s="114"/>
      <c r="H58" s="114"/>
      <c r="I58" s="114"/>
      <c r="J58" s="114"/>
      <c r="K58" s="114"/>
      <c r="L58" s="110"/>
      <c r="M58" s="104"/>
    </row>
    <row r="59" spans="1:13" ht="15.75" thickBot="1" x14ac:dyDescent="0.3">
      <c r="A59" s="105"/>
      <c r="B59" s="115"/>
      <c r="C59" s="115"/>
      <c r="D59" s="115"/>
      <c r="E59" s="115"/>
      <c r="F59" s="115"/>
      <c r="G59" s="115"/>
      <c r="H59" s="115"/>
      <c r="I59" s="115"/>
      <c r="J59" s="115"/>
      <c r="K59" s="115"/>
      <c r="L59" s="111"/>
      <c r="M59" s="108"/>
    </row>
    <row r="60" spans="1:13" x14ac:dyDescent="0.25">
      <c r="A60" s="96" t="s">
        <v>151</v>
      </c>
      <c r="B60" s="122" t="s">
        <v>152</v>
      </c>
      <c r="C60" s="113"/>
      <c r="D60" s="113"/>
      <c r="E60" s="113"/>
      <c r="F60" s="113"/>
      <c r="G60" s="113"/>
      <c r="H60" s="113"/>
      <c r="I60" s="113"/>
      <c r="J60" s="113"/>
      <c r="K60" s="113"/>
      <c r="L60" s="109" t="s">
        <v>134</v>
      </c>
      <c r="M60" s="100">
        <v>6</v>
      </c>
    </row>
    <row r="61" spans="1:13" x14ac:dyDescent="0.25">
      <c r="A61" s="101"/>
      <c r="B61" s="114"/>
      <c r="C61" s="114"/>
      <c r="D61" s="114"/>
      <c r="E61" s="114"/>
      <c r="F61" s="114"/>
      <c r="G61" s="114"/>
      <c r="H61" s="114"/>
      <c r="I61" s="114"/>
      <c r="J61" s="114"/>
      <c r="K61" s="114"/>
      <c r="L61" s="110"/>
      <c r="M61" s="104"/>
    </row>
    <row r="62" spans="1:13" x14ac:dyDescent="0.25">
      <c r="A62" s="101"/>
      <c r="B62" s="114"/>
      <c r="C62" s="114"/>
      <c r="D62" s="114"/>
      <c r="E62" s="114"/>
      <c r="F62" s="114"/>
      <c r="G62" s="114"/>
      <c r="H62" s="114"/>
      <c r="I62" s="114"/>
      <c r="J62" s="114"/>
      <c r="K62" s="114"/>
      <c r="L62" s="110"/>
      <c r="M62" s="104"/>
    </row>
    <row r="63" spans="1:13" x14ac:dyDescent="0.25">
      <c r="A63" s="101"/>
      <c r="B63" s="114"/>
      <c r="C63" s="114"/>
      <c r="D63" s="114"/>
      <c r="E63" s="114"/>
      <c r="F63" s="114"/>
      <c r="G63" s="114"/>
      <c r="H63" s="114"/>
      <c r="I63" s="114"/>
      <c r="J63" s="114"/>
      <c r="K63" s="114"/>
      <c r="L63" s="110"/>
      <c r="M63" s="104"/>
    </row>
    <row r="64" spans="1:13" ht="15.75" thickBot="1" x14ac:dyDescent="0.3">
      <c r="A64" s="105"/>
      <c r="B64" s="115"/>
      <c r="C64" s="115"/>
      <c r="D64" s="115"/>
      <c r="E64" s="115"/>
      <c r="F64" s="115"/>
      <c r="G64" s="115"/>
      <c r="H64" s="115"/>
      <c r="I64" s="115"/>
      <c r="J64" s="115"/>
      <c r="K64" s="115"/>
      <c r="L64" s="111"/>
      <c r="M64" s="108"/>
    </row>
    <row r="65" spans="1:13" ht="15.75" thickBot="1" x14ac:dyDescent="0.3">
      <c r="A65" s="153"/>
      <c r="B65" s="154"/>
      <c r="C65" s="154"/>
      <c r="D65" s="154"/>
      <c r="E65" s="154"/>
      <c r="F65" s="154"/>
      <c r="G65" s="154"/>
      <c r="H65" s="154"/>
      <c r="I65" s="154"/>
      <c r="J65" s="154"/>
      <c r="K65" s="154"/>
      <c r="L65" s="155"/>
      <c r="M65" s="156">
        <f>SUM(M2:M64)</f>
        <v>85</v>
      </c>
    </row>
    <row r="66" spans="1:13" ht="27.75" customHeight="1" x14ac:dyDescent="0.25">
      <c r="A66" s="123" t="s">
        <v>184</v>
      </c>
      <c r="B66" s="124"/>
      <c r="C66" s="124"/>
      <c r="D66" s="124"/>
      <c r="E66" s="124"/>
      <c r="F66" s="124"/>
      <c r="G66" s="124"/>
      <c r="H66" s="124"/>
      <c r="I66" s="124"/>
      <c r="J66" s="124"/>
      <c r="K66" s="124"/>
      <c r="L66" s="124"/>
      <c r="M66" s="124"/>
    </row>
    <row r="67" spans="1:13" ht="99.75" customHeight="1" x14ac:dyDescent="0.25">
      <c r="A67" s="125"/>
      <c r="B67" s="125"/>
      <c r="C67" s="125"/>
      <c r="D67" s="125"/>
      <c r="E67" s="125"/>
      <c r="F67" s="125"/>
      <c r="G67" s="125"/>
      <c r="H67" s="125"/>
      <c r="I67" s="125"/>
      <c r="J67" s="125"/>
      <c r="K67" s="125"/>
      <c r="L67" s="125"/>
      <c r="M67" s="125"/>
    </row>
  </sheetData>
  <mergeCells count="46">
    <mergeCell ref="A60:A64"/>
    <mergeCell ref="B60:K64"/>
    <mergeCell ref="L60:L64"/>
    <mergeCell ref="M60:M64"/>
    <mergeCell ref="A66:M67"/>
    <mergeCell ref="A50:A54"/>
    <mergeCell ref="B50:K54"/>
    <mergeCell ref="L50:L54"/>
    <mergeCell ref="M50:M54"/>
    <mergeCell ref="A55:A59"/>
    <mergeCell ref="B55:K59"/>
    <mergeCell ref="L55:L59"/>
    <mergeCell ref="M55:M59"/>
    <mergeCell ref="A40:A44"/>
    <mergeCell ref="B40:K44"/>
    <mergeCell ref="L40:L44"/>
    <mergeCell ref="M40:M44"/>
    <mergeCell ref="A45:A49"/>
    <mergeCell ref="B45:K49"/>
    <mergeCell ref="L45:L49"/>
    <mergeCell ref="M45:M49"/>
    <mergeCell ref="A30:A34"/>
    <mergeCell ref="B30:K34"/>
    <mergeCell ref="L30:L34"/>
    <mergeCell ref="M30:M34"/>
    <mergeCell ref="A35:A39"/>
    <mergeCell ref="B35:K39"/>
    <mergeCell ref="L35:L39"/>
    <mergeCell ref="M35:M39"/>
    <mergeCell ref="A18:A25"/>
    <mergeCell ref="B18:K25"/>
    <mergeCell ref="L18:L25"/>
    <mergeCell ref="M18:M25"/>
    <mergeCell ref="A26:A29"/>
    <mergeCell ref="B26:K29"/>
    <mergeCell ref="L26:L27"/>
    <mergeCell ref="M26:M27"/>
    <mergeCell ref="B1:K1"/>
    <mergeCell ref="A2:A9"/>
    <mergeCell ref="B2:K9"/>
    <mergeCell ref="L2:L9"/>
    <mergeCell ref="M2:M9"/>
    <mergeCell ref="A10:A17"/>
    <mergeCell ref="B10:K17"/>
    <mergeCell ref="L10:L17"/>
    <mergeCell ref="M10:M17"/>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0"/>
  <sheetViews>
    <sheetView topLeftCell="A7" workbookViewId="0">
      <selection activeCell="C29" sqref="C29"/>
    </sheetView>
  </sheetViews>
  <sheetFormatPr baseColWidth="10" defaultRowHeight="16.5" x14ac:dyDescent="0.3"/>
  <cols>
    <col min="1" max="1" width="31" style="126" customWidth="1"/>
    <col min="2" max="2" width="37.5703125" style="7" customWidth="1"/>
    <col min="3" max="3" width="80" style="7" customWidth="1"/>
    <col min="4" max="4" width="19.85546875" style="1" customWidth="1"/>
    <col min="5" max="5" width="35.42578125" style="1" customWidth="1"/>
    <col min="6" max="7" width="17.5703125" style="1" customWidth="1"/>
    <col min="8" max="8" width="16" style="1" customWidth="1"/>
    <col min="9" max="9" width="21.5703125" style="1" customWidth="1"/>
    <col min="10" max="10" width="11.42578125" style="1"/>
    <col min="11" max="11" width="49.85546875" style="1" customWidth="1"/>
    <col min="12" max="13" width="11.42578125" style="1"/>
    <col min="14" max="14" width="27.5703125" style="1" customWidth="1"/>
    <col min="15" max="15" width="14.85546875" style="1" customWidth="1"/>
    <col min="16" max="16" width="19.28515625" style="1" customWidth="1"/>
    <col min="17" max="17" width="18.5703125" style="1" customWidth="1"/>
    <col min="18" max="16384" width="11.42578125" style="1"/>
  </cols>
  <sheetData>
    <row r="1" spans="1:11" ht="24" x14ac:dyDescent="0.3">
      <c r="A1" s="138" t="s">
        <v>95</v>
      </c>
      <c r="B1" s="139"/>
      <c r="C1" s="140"/>
    </row>
    <row r="2" spans="1:11" ht="24" x14ac:dyDescent="0.3">
      <c r="A2" s="138" t="s">
        <v>94</v>
      </c>
      <c r="B2" s="139"/>
      <c r="C2" s="140"/>
    </row>
    <row r="3" spans="1:11" ht="24.75" customHeight="1" x14ac:dyDescent="0.3">
      <c r="A3" s="133" t="s">
        <v>107</v>
      </c>
      <c r="B3" s="134" t="s">
        <v>153</v>
      </c>
      <c r="C3" s="135" t="s">
        <v>122</v>
      </c>
    </row>
    <row r="4" spans="1:11" ht="39" customHeight="1" x14ac:dyDescent="0.3">
      <c r="A4" s="129" t="s">
        <v>111</v>
      </c>
      <c r="B4" s="134" t="s">
        <v>103</v>
      </c>
      <c r="C4" s="130" t="s">
        <v>161</v>
      </c>
      <c r="K4" s="7"/>
    </row>
    <row r="5" spans="1:11" x14ac:dyDescent="0.3">
      <c r="A5" s="128" t="s">
        <v>108</v>
      </c>
      <c r="B5" s="134" t="s">
        <v>104</v>
      </c>
      <c r="C5" s="130" t="s">
        <v>105</v>
      </c>
    </row>
    <row r="6" spans="1:11" ht="55.5" customHeight="1" x14ac:dyDescent="0.3">
      <c r="A6" s="128" t="s">
        <v>109</v>
      </c>
      <c r="B6" s="141" t="s">
        <v>106</v>
      </c>
      <c r="C6" s="130" t="s">
        <v>162</v>
      </c>
      <c r="K6" s="127"/>
    </row>
    <row r="7" spans="1:11" x14ac:dyDescent="0.3">
      <c r="A7" s="128" t="s">
        <v>110</v>
      </c>
      <c r="B7" s="134" t="s">
        <v>18</v>
      </c>
      <c r="C7" s="130" t="s">
        <v>112</v>
      </c>
    </row>
    <row r="8" spans="1:11" ht="16.5" customHeight="1" x14ac:dyDescent="0.3">
      <c r="A8" s="129" t="s">
        <v>154</v>
      </c>
      <c r="B8" s="134" t="s">
        <v>113</v>
      </c>
      <c r="C8" s="130" t="s">
        <v>114</v>
      </c>
    </row>
    <row r="9" spans="1:11" ht="22.5" customHeight="1" x14ac:dyDescent="0.3">
      <c r="A9" s="129"/>
      <c r="B9" s="134" t="s">
        <v>118</v>
      </c>
      <c r="C9" s="130" t="s">
        <v>119</v>
      </c>
    </row>
    <row r="10" spans="1:11" x14ac:dyDescent="0.3">
      <c r="A10" s="136"/>
      <c r="B10" s="134" t="s">
        <v>97</v>
      </c>
      <c r="C10" s="130" t="s">
        <v>98</v>
      </c>
    </row>
    <row r="11" spans="1:11" ht="33" x14ac:dyDescent="0.3">
      <c r="A11" s="136"/>
      <c r="B11" s="142" t="s">
        <v>163</v>
      </c>
      <c r="C11" s="130" t="s">
        <v>117</v>
      </c>
    </row>
    <row r="12" spans="1:11" x14ac:dyDescent="0.3">
      <c r="A12" s="136"/>
      <c r="B12" s="142" t="s">
        <v>8</v>
      </c>
      <c r="C12" s="131">
        <f>(41/49)*100</f>
        <v>83.673469387755105</v>
      </c>
    </row>
    <row r="13" spans="1:11" ht="82.5" x14ac:dyDescent="0.3">
      <c r="A13" s="136"/>
      <c r="B13" s="143" t="s">
        <v>164</v>
      </c>
      <c r="C13" s="130" t="s">
        <v>174</v>
      </c>
      <c r="D13" s="127">
        <f>5/41</f>
        <v>0.12195121951219512</v>
      </c>
      <c r="E13" s="1" t="s">
        <v>160</v>
      </c>
    </row>
    <row r="14" spans="1:11" x14ac:dyDescent="0.3">
      <c r="A14" s="136"/>
      <c r="B14" s="142" t="s">
        <v>165</v>
      </c>
      <c r="C14" s="130" t="s">
        <v>115</v>
      </c>
    </row>
    <row r="15" spans="1:11" x14ac:dyDescent="0.3">
      <c r="A15" s="136"/>
      <c r="B15" s="142" t="s">
        <v>166</v>
      </c>
      <c r="C15" s="130" t="s">
        <v>116</v>
      </c>
    </row>
    <row r="16" spans="1:11" ht="99" x14ac:dyDescent="0.3">
      <c r="A16" s="136"/>
      <c r="B16" s="142" t="s">
        <v>167</v>
      </c>
      <c r="C16" s="130" t="s">
        <v>171</v>
      </c>
    </row>
    <row r="17" spans="1:3" x14ac:dyDescent="0.3">
      <c r="A17" s="136"/>
      <c r="B17" s="142" t="s">
        <v>168</v>
      </c>
      <c r="C17" s="130" t="s">
        <v>120</v>
      </c>
    </row>
    <row r="18" spans="1:3" x14ac:dyDescent="0.3">
      <c r="A18" s="136"/>
      <c r="B18" s="142" t="s">
        <v>169</v>
      </c>
      <c r="C18" s="130" t="s">
        <v>98</v>
      </c>
    </row>
    <row r="19" spans="1:3" ht="33" x14ac:dyDescent="0.3">
      <c r="A19" s="136"/>
      <c r="B19" s="134" t="s">
        <v>170</v>
      </c>
      <c r="C19" s="130" t="s">
        <v>121</v>
      </c>
    </row>
    <row r="20" spans="1:3" ht="16.5" customHeight="1" x14ac:dyDescent="0.3">
      <c r="A20" s="136"/>
      <c r="B20" s="144" t="s">
        <v>159</v>
      </c>
      <c r="C20" s="130" t="s">
        <v>99</v>
      </c>
    </row>
    <row r="21" spans="1:3" x14ac:dyDescent="0.3">
      <c r="A21" s="136"/>
      <c r="B21" s="145"/>
      <c r="C21" s="130" t="s">
        <v>100</v>
      </c>
    </row>
    <row r="22" spans="1:3" x14ac:dyDescent="0.3">
      <c r="A22" s="136"/>
      <c r="B22" s="145"/>
      <c r="C22" s="130" t="s">
        <v>101</v>
      </c>
    </row>
    <row r="23" spans="1:3" ht="33" x14ac:dyDescent="0.3">
      <c r="A23" s="136"/>
      <c r="B23" s="145"/>
      <c r="C23" s="130" t="s">
        <v>156</v>
      </c>
    </row>
    <row r="24" spans="1:3" x14ac:dyDescent="0.3">
      <c r="A24" s="136"/>
      <c r="B24" s="145"/>
      <c r="C24" s="130" t="s">
        <v>102</v>
      </c>
    </row>
    <row r="25" spans="1:3" x14ac:dyDescent="0.3">
      <c r="A25" s="136"/>
      <c r="B25" s="145"/>
      <c r="C25" s="130" t="s">
        <v>157</v>
      </c>
    </row>
    <row r="26" spans="1:3" x14ac:dyDescent="0.3">
      <c r="A26" s="136"/>
      <c r="B26" s="146"/>
      <c r="C26" s="130" t="s">
        <v>158</v>
      </c>
    </row>
    <row r="27" spans="1:3" x14ac:dyDescent="0.3">
      <c r="A27" s="136"/>
      <c r="B27" s="144" t="s">
        <v>172</v>
      </c>
      <c r="C27" s="130" t="s">
        <v>96</v>
      </c>
    </row>
    <row r="28" spans="1:3" ht="33" x14ac:dyDescent="0.3">
      <c r="A28" s="136"/>
      <c r="B28" s="145"/>
      <c r="C28" s="130" t="s">
        <v>155</v>
      </c>
    </row>
    <row r="29" spans="1:3" ht="66" x14ac:dyDescent="0.3">
      <c r="A29" s="137"/>
      <c r="B29" s="146"/>
      <c r="C29" s="132" t="s">
        <v>175</v>
      </c>
    </row>
    <row r="30" spans="1:3" x14ac:dyDescent="0.3">
      <c r="A30" s="126" t="s">
        <v>173</v>
      </c>
    </row>
  </sheetData>
  <mergeCells count="4">
    <mergeCell ref="B20:B26"/>
    <mergeCell ref="B27:B29"/>
    <mergeCell ref="A2:C2"/>
    <mergeCell ref="A1:C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6"/>
  <sheetViews>
    <sheetView workbookViewId="0">
      <selection activeCell="B6" sqref="B6"/>
    </sheetView>
  </sheetViews>
  <sheetFormatPr baseColWidth="10" defaultRowHeight="15" x14ac:dyDescent="0.25"/>
  <sheetData>
    <row r="2" spans="2:2" x14ac:dyDescent="0.25">
      <c r="B2" t="s">
        <v>26</v>
      </c>
    </row>
    <row r="4" spans="2:2" x14ac:dyDescent="0.25">
      <c r="B4" t="s">
        <v>27</v>
      </c>
    </row>
    <row r="5" spans="2:2" x14ac:dyDescent="0.25">
      <c r="B5" t="s">
        <v>28</v>
      </c>
    </row>
    <row r="6" spans="2:2" x14ac:dyDescent="0.25">
      <c r="B6" t="s">
        <v>29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6"/>
  <sheetViews>
    <sheetView topLeftCell="A39" workbookViewId="0">
      <selection activeCell="E57" sqref="E57"/>
    </sheetView>
  </sheetViews>
  <sheetFormatPr baseColWidth="10" defaultRowHeight="15" x14ac:dyDescent="0.25"/>
  <cols>
    <col min="1" max="1" width="40" customWidth="1"/>
    <col min="5" max="5" width="19.140625" customWidth="1"/>
  </cols>
  <sheetData>
    <row r="1" spans="1:5" ht="18" x14ac:dyDescent="0.25">
      <c r="A1" s="87" t="s">
        <v>5</v>
      </c>
      <c r="B1" s="88"/>
      <c r="C1" s="88"/>
      <c r="D1" s="88"/>
      <c r="E1" s="88"/>
    </row>
    <row r="2" spans="1:5" x14ac:dyDescent="0.25">
      <c r="A2" s="11"/>
      <c r="B2" s="12"/>
      <c r="C2" s="12"/>
      <c r="D2" s="13"/>
      <c r="E2" s="12"/>
    </row>
    <row r="3" spans="1:5" ht="87" x14ac:dyDescent="0.25">
      <c r="A3" s="14" t="s">
        <v>39</v>
      </c>
      <c r="B3" s="15" t="s">
        <v>40</v>
      </c>
      <c r="C3" s="15" t="s">
        <v>41</v>
      </c>
      <c r="D3" s="15" t="s">
        <v>42</v>
      </c>
      <c r="E3" s="14" t="s">
        <v>43</v>
      </c>
    </row>
    <row r="4" spans="1:5" ht="15" customHeight="1" x14ac:dyDescent="0.25">
      <c r="A4" s="16" t="s">
        <v>44</v>
      </c>
      <c r="B4" s="17" t="s">
        <v>45</v>
      </c>
      <c r="C4" s="17" t="s">
        <v>46</v>
      </c>
      <c r="D4" s="17" t="s">
        <v>46</v>
      </c>
      <c r="E4" s="18">
        <v>61734191.960000001</v>
      </c>
    </row>
    <row r="5" spans="1:5" ht="15" customHeight="1" x14ac:dyDescent="0.25">
      <c r="A5" s="16" t="s">
        <v>47</v>
      </c>
      <c r="B5" s="17" t="s">
        <v>45</v>
      </c>
      <c r="C5" s="17" t="s">
        <v>48</v>
      </c>
      <c r="D5" s="17" t="s">
        <v>46</v>
      </c>
      <c r="E5" s="18">
        <v>23880211.140000001</v>
      </c>
    </row>
    <row r="6" spans="1:5" ht="15" customHeight="1" x14ac:dyDescent="0.25">
      <c r="A6" s="16" t="s">
        <v>49</v>
      </c>
      <c r="B6" s="17" t="s">
        <v>45</v>
      </c>
      <c r="C6" s="17" t="s">
        <v>48</v>
      </c>
      <c r="D6" s="17" t="s">
        <v>50</v>
      </c>
      <c r="E6" s="18">
        <v>31580679.300000001</v>
      </c>
    </row>
    <row r="7" spans="1:5" ht="15" customHeight="1" x14ac:dyDescent="0.25">
      <c r="A7" s="16" t="s">
        <v>51</v>
      </c>
      <c r="B7" s="17" t="s">
        <v>45</v>
      </c>
      <c r="C7" s="17" t="s">
        <v>48</v>
      </c>
      <c r="D7" s="17" t="s">
        <v>48</v>
      </c>
      <c r="E7" s="18">
        <v>11208115.939999999</v>
      </c>
    </row>
    <row r="8" spans="1:5" ht="15" customHeight="1" x14ac:dyDescent="0.25">
      <c r="A8" s="16" t="s">
        <v>52</v>
      </c>
      <c r="B8" s="17" t="s">
        <v>45</v>
      </c>
      <c r="C8" s="17" t="s">
        <v>48</v>
      </c>
      <c r="D8" s="17" t="s">
        <v>53</v>
      </c>
      <c r="E8" s="18">
        <v>9811885.0099999998</v>
      </c>
    </row>
    <row r="9" spans="1:5" ht="15" customHeight="1" x14ac:dyDescent="0.25">
      <c r="A9" s="16" t="s">
        <v>54</v>
      </c>
      <c r="B9" s="17" t="s">
        <v>45</v>
      </c>
      <c r="C9" s="17" t="s">
        <v>48</v>
      </c>
      <c r="D9" s="17" t="s">
        <v>55</v>
      </c>
      <c r="E9" s="18">
        <v>7495804</v>
      </c>
    </row>
    <row r="10" spans="1:5" ht="15" customHeight="1" x14ac:dyDescent="0.25">
      <c r="A10" s="16" t="s">
        <v>56</v>
      </c>
      <c r="B10" s="17" t="s">
        <v>45</v>
      </c>
      <c r="C10" s="17" t="s">
        <v>53</v>
      </c>
      <c r="D10" s="17" t="s">
        <v>46</v>
      </c>
      <c r="E10" s="18">
        <v>12454956.630000001</v>
      </c>
    </row>
    <row r="11" spans="1:5" ht="15" customHeight="1" x14ac:dyDescent="0.25">
      <c r="A11" s="16" t="s">
        <v>57</v>
      </c>
      <c r="B11" s="17" t="s">
        <v>45</v>
      </c>
      <c r="C11" s="17" t="s">
        <v>53</v>
      </c>
      <c r="D11" s="17" t="s">
        <v>48</v>
      </c>
      <c r="E11" s="18">
        <v>2017541.57</v>
      </c>
    </row>
    <row r="12" spans="1:5" ht="15" customHeight="1" x14ac:dyDescent="0.25">
      <c r="A12" s="16" t="s">
        <v>58</v>
      </c>
      <c r="B12" s="17" t="s">
        <v>45</v>
      </c>
      <c r="C12" s="17" t="s">
        <v>53</v>
      </c>
      <c r="D12" s="17" t="s">
        <v>53</v>
      </c>
      <c r="E12" s="18">
        <v>6725138.5700000003</v>
      </c>
    </row>
    <row r="13" spans="1:5" ht="15" customHeight="1" x14ac:dyDescent="0.25">
      <c r="A13" s="16" t="s">
        <v>59</v>
      </c>
      <c r="B13" s="17" t="s">
        <v>45</v>
      </c>
      <c r="C13" s="17" t="s">
        <v>53</v>
      </c>
      <c r="D13" s="17" t="s">
        <v>60</v>
      </c>
      <c r="E13" s="18">
        <v>336256.93</v>
      </c>
    </row>
    <row r="14" spans="1:5" ht="15" customHeight="1" x14ac:dyDescent="0.25">
      <c r="A14" s="16" t="s">
        <v>61</v>
      </c>
      <c r="B14" s="17" t="s">
        <v>45</v>
      </c>
      <c r="C14" s="17" t="s">
        <v>60</v>
      </c>
      <c r="D14" s="17" t="s">
        <v>46</v>
      </c>
      <c r="E14" s="18">
        <v>6832740.79</v>
      </c>
    </row>
    <row r="15" spans="1:5" ht="15" customHeight="1" x14ac:dyDescent="0.25">
      <c r="A15" s="16" t="s">
        <v>62</v>
      </c>
      <c r="B15" s="17" t="s">
        <v>45</v>
      </c>
      <c r="C15" s="17" t="s">
        <v>60</v>
      </c>
      <c r="D15" s="17" t="s">
        <v>50</v>
      </c>
      <c r="E15" s="18">
        <v>2017541.57</v>
      </c>
    </row>
    <row r="16" spans="1:5" ht="15" customHeight="1" x14ac:dyDescent="0.25">
      <c r="A16" s="16" t="s">
        <v>63</v>
      </c>
      <c r="B16" s="17" t="s">
        <v>45</v>
      </c>
      <c r="C16" s="17" t="s">
        <v>60</v>
      </c>
      <c r="D16" s="17" t="s">
        <v>48</v>
      </c>
      <c r="E16" s="18">
        <v>4035083.14</v>
      </c>
    </row>
    <row r="17" spans="1:5" ht="15" customHeight="1" x14ac:dyDescent="0.25">
      <c r="A17" s="16" t="s">
        <v>64</v>
      </c>
      <c r="B17" s="17" t="s">
        <v>45</v>
      </c>
      <c r="C17" s="17" t="s">
        <v>60</v>
      </c>
      <c r="D17" s="17" t="s">
        <v>53</v>
      </c>
      <c r="E17" s="18">
        <v>336256.93</v>
      </c>
    </row>
    <row r="18" spans="1:5" ht="15" customHeight="1" x14ac:dyDescent="0.25">
      <c r="A18" s="16" t="s">
        <v>65</v>
      </c>
      <c r="B18" s="17" t="s">
        <v>45</v>
      </c>
      <c r="C18" s="17" t="s">
        <v>60</v>
      </c>
      <c r="D18" s="17" t="s">
        <v>60</v>
      </c>
      <c r="E18" s="18">
        <v>7168997.7199999997</v>
      </c>
    </row>
    <row r="19" spans="1:5" ht="15" customHeight="1" x14ac:dyDescent="0.25">
      <c r="A19" s="19" t="s">
        <v>34</v>
      </c>
      <c r="B19" s="20"/>
      <c r="C19" s="21"/>
      <c r="D19" s="20"/>
      <c r="E19" s="22">
        <f>SUM(E4:E18)</f>
        <v>187635401.19999996</v>
      </c>
    </row>
    <row r="20" spans="1:5" ht="15" customHeight="1" x14ac:dyDescent="0.25">
      <c r="A20" s="23"/>
      <c r="B20" s="24"/>
      <c r="C20" s="24"/>
      <c r="D20" s="24"/>
      <c r="E20" s="24"/>
    </row>
    <row r="21" spans="1:5" ht="15" customHeight="1" x14ac:dyDescent="0.25">
      <c r="A21" s="16" t="s">
        <v>66</v>
      </c>
      <c r="B21" s="17" t="s">
        <v>67</v>
      </c>
      <c r="C21" s="17" t="s">
        <v>60</v>
      </c>
      <c r="D21" s="17" t="s">
        <v>46</v>
      </c>
      <c r="E21" s="18">
        <v>15000</v>
      </c>
    </row>
    <row r="22" spans="1:5" ht="15" customHeight="1" x14ac:dyDescent="0.25">
      <c r="A22" s="16" t="s">
        <v>68</v>
      </c>
      <c r="B22" s="17" t="s">
        <v>67</v>
      </c>
      <c r="C22" s="17" t="s">
        <v>60</v>
      </c>
      <c r="D22" s="17" t="s">
        <v>50</v>
      </c>
      <c r="E22" s="18">
        <v>100000</v>
      </c>
    </row>
    <row r="23" spans="1:5" ht="15" customHeight="1" x14ac:dyDescent="0.25">
      <c r="A23" s="16" t="s">
        <v>69</v>
      </c>
      <c r="B23" s="17" t="s">
        <v>67</v>
      </c>
      <c r="C23" s="17" t="s">
        <v>70</v>
      </c>
      <c r="D23" s="17" t="s">
        <v>71</v>
      </c>
      <c r="E23" s="18">
        <v>500000</v>
      </c>
    </row>
    <row r="24" spans="1:5" ht="15" customHeight="1" x14ac:dyDescent="0.25">
      <c r="A24" s="16" t="s">
        <v>72</v>
      </c>
      <c r="B24" s="17" t="s">
        <v>67</v>
      </c>
      <c r="C24" s="17" t="s">
        <v>70</v>
      </c>
      <c r="D24" s="17" t="s">
        <v>70</v>
      </c>
      <c r="E24" s="18">
        <f>10517250.6-2800000</f>
        <v>7717250.5999999996</v>
      </c>
    </row>
    <row r="25" spans="1:5" ht="15" customHeight="1" x14ac:dyDescent="0.25">
      <c r="A25" s="16" t="s">
        <v>73</v>
      </c>
      <c r="B25" s="17" t="s">
        <v>74</v>
      </c>
      <c r="C25" s="17" t="s">
        <v>55</v>
      </c>
      <c r="D25" s="17" t="s">
        <v>46</v>
      </c>
      <c r="E25" s="18">
        <v>50000</v>
      </c>
    </row>
    <row r="26" spans="1:5" ht="15" customHeight="1" x14ac:dyDescent="0.25">
      <c r="A26" s="16" t="s">
        <v>75</v>
      </c>
      <c r="B26" s="17" t="s">
        <v>74</v>
      </c>
      <c r="C26" s="17" t="s">
        <v>55</v>
      </c>
      <c r="D26" s="17" t="s">
        <v>48</v>
      </c>
      <c r="E26" s="18">
        <v>50000</v>
      </c>
    </row>
    <row r="27" spans="1:5" ht="15" customHeight="1" x14ac:dyDescent="0.25">
      <c r="A27" s="16" t="s">
        <v>76</v>
      </c>
      <c r="B27" s="17" t="s">
        <v>77</v>
      </c>
      <c r="C27" s="17" t="s">
        <v>46</v>
      </c>
      <c r="D27" s="17" t="s">
        <v>46</v>
      </c>
      <c r="E27" s="18">
        <v>10000000</v>
      </c>
    </row>
    <row r="28" spans="1:5" ht="15" customHeight="1" x14ac:dyDescent="0.25">
      <c r="A28" s="16" t="s">
        <v>78</v>
      </c>
      <c r="B28" s="17" t="s">
        <v>77</v>
      </c>
      <c r="C28" s="17" t="s">
        <v>46</v>
      </c>
      <c r="D28" s="17" t="s">
        <v>50</v>
      </c>
      <c r="E28" s="18">
        <v>15000000</v>
      </c>
    </row>
    <row r="29" spans="1:5" ht="15" customHeight="1" x14ac:dyDescent="0.25">
      <c r="A29" s="19" t="s">
        <v>79</v>
      </c>
      <c r="B29" s="20"/>
      <c r="C29" s="21"/>
      <c r="D29" s="20"/>
      <c r="E29" s="22">
        <f>SUM(E21:E28)</f>
        <v>33432250.600000001</v>
      </c>
    </row>
    <row r="30" spans="1:5" ht="15" customHeight="1" x14ac:dyDescent="0.25">
      <c r="A30" s="23"/>
      <c r="B30" s="24"/>
      <c r="C30" s="24"/>
      <c r="D30" s="24"/>
      <c r="E30" s="24"/>
    </row>
    <row r="31" spans="1:5" ht="15" customHeight="1" x14ac:dyDescent="0.25">
      <c r="A31" s="16" t="s">
        <v>80</v>
      </c>
      <c r="B31" s="17" t="s">
        <v>67</v>
      </c>
      <c r="C31" s="17" t="s">
        <v>48</v>
      </c>
      <c r="D31" s="17" t="s">
        <v>48</v>
      </c>
      <c r="E31" s="18">
        <v>300000</v>
      </c>
    </row>
    <row r="32" spans="1:5" ht="15" customHeight="1" x14ac:dyDescent="0.25">
      <c r="A32" s="25" t="s">
        <v>81</v>
      </c>
      <c r="B32" s="26" t="s">
        <v>67</v>
      </c>
      <c r="C32" s="26" t="s">
        <v>53</v>
      </c>
      <c r="D32" s="26" t="s">
        <v>53</v>
      </c>
      <c r="E32" s="27">
        <v>8000000</v>
      </c>
    </row>
    <row r="33" spans="1:5" ht="15" customHeight="1" x14ac:dyDescent="0.25">
      <c r="A33" s="16" t="s">
        <v>66</v>
      </c>
      <c r="B33" s="17" t="s">
        <v>67</v>
      </c>
      <c r="C33" s="17" t="s">
        <v>60</v>
      </c>
      <c r="D33" s="17" t="s">
        <v>46</v>
      </c>
      <c r="E33" s="18">
        <v>50000</v>
      </c>
    </row>
    <row r="34" spans="1:5" ht="15" customHeight="1" x14ac:dyDescent="0.25">
      <c r="A34" s="16" t="s">
        <v>68</v>
      </c>
      <c r="B34" s="17" t="s">
        <v>67</v>
      </c>
      <c r="C34" s="17" t="s">
        <v>60</v>
      </c>
      <c r="D34" s="17" t="s">
        <v>50</v>
      </c>
      <c r="E34" s="18">
        <v>300000</v>
      </c>
    </row>
    <row r="35" spans="1:5" ht="15" customHeight="1" x14ac:dyDescent="0.25">
      <c r="A35" s="16" t="s">
        <v>69</v>
      </c>
      <c r="B35" s="17" t="s">
        <v>67</v>
      </c>
      <c r="C35" s="17" t="s">
        <v>70</v>
      </c>
      <c r="D35" s="17" t="s">
        <v>71</v>
      </c>
      <c r="E35" s="18">
        <v>500000</v>
      </c>
    </row>
    <row r="36" spans="1:5" ht="15" customHeight="1" x14ac:dyDescent="0.25">
      <c r="A36" s="16" t="s">
        <v>72</v>
      </c>
      <c r="B36" s="17" t="s">
        <v>67</v>
      </c>
      <c r="C36" s="17" t="s">
        <v>70</v>
      </c>
      <c r="D36" s="17" t="s">
        <v>70</v>
      </c>
      <c r="E36" s="18">
        <v>1500000</v>
      </c>
    </row>
    <row r="37" spans="1:5" ht="15" customHeight="1" x14ac:dyDescent="0.25">
      <c r="A37" s="16" t="s">
        <v>75</v>
      </c>
      <c r="B37" s="17" t="s">
        <v>74</v>
      </c>
      <c r="C37" s="17" t="s">
        <v>55</v>
      </c>
      <c r="D37" s="17" t="s">
        <v>48</v>
      </c>
      <c r="E37" s="18">
        <v>50000</v>
      </c>
    </row>
    <row r="38" spans="1:5" ht="31.5" customHeight="1" x14ac:dyDescent="0.25">
      <c r="A38" s="19" t="s">
        <v>82</v>
      </c>
      <c r="B38" s="20"/>
      <c r="C38" s="21"/>
      <c r="D38" s="20"/>
      <c r="E38" s="22">
        <f>SUM(E31:E37)</f>
        <v>10700000</v>
      </c>
    </row>
    <row r="39" spans="1:5" ht="15" customHeight="1" x14ac:dyDescent="0.25">
      <c r="A39" s="23"/>
      <c r="B39" s="24"/>
      <c r="C39" s="24"/>
      <c r="D39" s="24"/>
      <c r="E39" s="24"/>
    </row>
    <row r="40" spans="1:5" ht="15" customHeight="1" x14ac:dyDescent="0.25">
      <c r="A40" s="16" t="s">
        <v>66</v>
      </c>
      <c r="B40" s="17" t="s">
        <v>67</v>
      </c>
      <c r="C40" s="17" t="s">
        <v>60</v>
      </c>
      <c r="D40" s="17" t="s">
        <v>46</v>
      </c>
      <c r="E40" s="18">
        <v>300000</v>
      </c>
    </row>
    <row r="41" spans="1:5" ht="15" customHeight="1" x14ac:dyDescent="0.25">
      <c r="A41" s="16" t="s">
        <v>68</v>
      </c>
      <c r="B41" s="17" t="s">
        <v>67</v>
      </c>
      <c r="C41" s="17" t="s">
        <v>60</v>
      </c>
      <c r="D41" s="17" t="s">
        <v>50</v>
      </c>
      <c r="E41" s="18">
        <v>2500000</v>
      </c>
    </row>
    <row r="42" spans="1:5" ht="15" customHeight="1" x14ac:dyDescent="0.25">
      <c r="A42" s="16" t="s">
        <v>72</v>
      </c>
      <c r="B42" s="17" t="s">
        <v>67</v>
      </c>
      <c r="C42" s="17" t="s">
        <v>70</v>
      </c>
      <c r="D42" s="17" t="s">
        <v>70</v>
      </c>
      <c r="E42" s="18">
        <v>1500000</v>
      </c>
    </row>
    <row r="43" spans="1:5" ht="15" customHeight="1" x14ac:dyDescent="0.25">
      <c r="A43" s="16" t="s">
        <v>83</v>
      </c>
      <c r="B43" s="17" t="s">
        <v>84</v>
      </c>
      <c r="C43" s="17" t="s">
        <v>50</v>
      </c>
      <c r="D43" s="17" t="s">
        <v>50</v>
      </c>
      <c r="E43" s="18">
        <v>16350975.609999999</v>
      </c>
    </row>
    <row r="44" spans="1:5" ht="15" customHeight="1" x14ac:dyDescent="0.25">
      <c r="A44" s="19" t="s">
        <v>85</v>
      </c>
      <c r="B44" s="20"/>
      <c r="C44" s="21"/>
      <c r="D44" s="20"/>
      <c r="E44" s="22">
        <f>SUM(E40:E43)</f>
        <v>20650975.609999999</v>
      </c>
    </row>
    <row r="45" spans="1:5" ht="15" customHeight="1" x14ac:dyDescent="0.25">
      <c r="A45" s="23"/>
      <c r="B45" s="24"/>
      <c r="C45" s="24"/>
      <c r="D45" s="24"/>
      <c r="E45" s="24"/>
    </row>
    <row r="46" spans="1:5" ht="15" customHeight="1" x14ac:dyDescent="0.25">
      <c r="A46" s="16" t="s">
        <v>86</v>
      </c>
      <c r="B46" s="17" t="s">
        <v>67</v>
      </c>
      <c r="C46" s="17" t="s">
        <v>48</v>
      </c>
      <c r="D46" s="17" t="s">
        <v>46</v>
      </c>
      <c r="E46" s="18">
        <v>500000</v>
      </c>
    </row>
    <row r="47" spans="1:5" ht="15" customHeight="1" x14ac:dyDescent="0.25">
      <c r="A47" s="16" t="s">
        <v>87</v>
      </c>
      <c r="B47" s="17" t="s">
        <v>67</v>
      </c>
      <c r="C47" s="17" t="s">
        <v>48</v>
      </c>
      <c r="D47" s="17" t="s">
        <v>88</v>
      </c>
      <c r="E47" s="18">
        <v>450000</v>
      </c>
    </row>
    <row r="48" spans="1:5" ht="15" customHeight="1" x14ac:dyDescent="0.25">
      <c r="A48" s="16" t="s">
        <v>89</v>
      </c>
      <c r="B48" s="17" t="s">
        <v>67</v>
      </c>
      <c r="C48" s="17" t="s">
        <v>53</v>
      </c>
      <c r="D48" s="17" t="s">
        <v>55</v>
      </c>
      <c r="E48" s="18">
        <v>5000000</v>
      </c>
    </row>
    <row r="49" spans="1:5" ht="15" customHeight="1" x14ac:dyDescent="0.25">
      <c r="A49" s="16" t="s">
        <v>66</v>
      </c>
      <c r="B49" s="17" t="s">
        <v>67</v>
      </c>
      <c r="C49" s="17" t="s">
        <v>60</v>
      </c>
      <c r="D49" s="17" t="s">
        <v>46</v>
      </c>
      <c r="E49" s="18">
        <v>15000</v>
      </c>
    </row>
    <row r="50" spans="1:5" ht="15" customHeight="1" x14ac:dyDescent="0.25">
      <c r="A50" s="16" t="s">
        <v>68</v>
      </c>
      <c r="B50" s="17" t="s">
        <v>67</v>
      </c>
      <c r="C50" s="17" t="s">
        <v>60</v>
      </c>
      <c r="D50" s="17" t="s">
        <v>50</v>
      </c>
      <c r="E50" s="18">
        <v>75000</v>
      </c>
    </row>
    <row r="51" spans="1:5" ht="15" customHeight="1" x14ac:dyDescent="0.25">
      <c r="A51" s="16" t="s">
        <v>75</v>
      </c>
      <c r="B51" s="17" t="s">
        <v>74</v>
      </c>
      <c r="C51" s="17" t="s">
        <v>55</v>
      </c>
      <c r="D51" s="17" t="s">
        <v>48</v>
      </c>
      <c r="E51" s="18">
        <v>50000</v>
      </c>
    </row>
    <row r="52" spans="1:5" ht="15" customHeight="1" x14ac:dyDescent="0.25">
      <c r="A52" s="19" t="s">
        <v>31</v>
      </c>
      <c r="B52" s="20"/>
      <c r="C52" s="21"/>
      <c r="D52" s="20"/>
      <c r="E52" s="22">
        <f>SUM(E46:E51)</f>
        <v>6090000</v>
      </c>
    </row>
    <row r="53" spans="1:5" ht="15" customHeight="1" x14ac:dyDescent="0.25">
      <c r="A53" s="23"/>
      <c r="B53" s="24"/>
      <c r="C53" s="24"/>
      <c r="D53" s="24"/>
      <c r="E53" s="24"/>
    </row>
    <row r="54" spans="1:5" ht="15" customHeight="1" x14ac:dyDescent="0.25">
      <c r="A54" s="28" t="s">
        <v>90</v>
      </c>
      <c r="B54" s="12"/>
      <c r="C54" s="12"/>
      <c r="D54" s="12"/>
      <c r="E54" s="18">
        <f>+E52+E44+E38+E29</f>
        <v>70873226.210000008</v>
      </c>
    </row>
    <row r="55" spans="1:5" x14ac:dyDescent="0.25">
      <c r="E55" s="29">
        <f>+E19</f>
        <v>187635401.19999996</v>
      </c>
    </row>
    <row r="56" spans="1:5" x14ac:dyDescent="0.25">
      <c r="E56" s="29">
        <f>SUM(E54:E55)</f>
        <v>258508627.40999997</v>
      </c>
    </row>
  </sheetData>
  <mergeCells count="1">
    <mergeCell ref="A1:E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2</vt:i4>
      </vt:variant>
    </vt:vector>
  </HeadingPairs>
  <TitlesOfParts>
    <vt:vector size="7" baseType="lpstr">
      <vt:lpstr>POI</vt:lpstr>
      <vt:lpstr>actividades trab 2019</vt:lpstr>
      <vt:lpstr>crit evaluación e indicador</vt:lpstr>
      <vt:lpstr>Hoja2</vt:lpstr>
      <vt:lpstr>Hoja3</vt:lpstr>
      <vt:lpstr>POI!Área_de_impresión</vt:lpstr>
      <vt:lpstr>POI!Títulos_a_imprimir</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Kathia</dc:creator>
  <cp:lastModifiedBy>Kathia</cp:lastModifiedBy>
  <cp:lastPrinted>2017-09-28T22:28:43Z</cp:lastPrinted>
  <dcterms:created xsi:type="dcterms:W3CDTF">2016-01-27T19:10:51Z</dcterms:created>
  <dcterms:modified xsi:type="dcterms:W3CDTF">2019-02-19T21:36:38Z</dcterms:modified>
</cp:coreProperties>
</file>